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Matching Maximize Solution Public Company Limited\Matching Maximize Sol PCL(MMS)_Q2'Jun 25\"/>
    </mc:Choice>
  </mc:AlternateContent>
  <xr:revisionPtr revIDLastSave="0" documentId="13_ncr:1_{84D34CF5-7DB8-4B3C-9E86-D958281A1E84}" xr6:coauthVersionLast="47" xr6:coauthVersionMax="47" xr10:uidLastSave="{00000000-0000-0000-0000-000000000000}"/>
  <bookViews>
    <workbookView xWindow="-120" yWindow="-120" windowWidth="21840" windowHeight="13020" activeTab="5" xr2:uid="{00000000-000D-0000-FFFF-FFFF00000000}"/>
  </bookViews>
  <sheets>
    <sheet name="2-4 " sheetId="16" r:id="rId1"/>
    <sheet name="5 (3M)" sheetId="26" r:id="rId2"/>
    <sheet name="6 (6M)" sheetId="27" r:id="rId3"/>
    <sheet name="7" sheetId="28" r:id="rId4"/>
    <sheet name="8" sheetId="29" r:id="rId5"/>
    <sheet name="9-10" sheetId="3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28" l="1"/>
  <c r="P19" i="28"/>
  <c r="P24" i="28" s="1"/>
  <c r="L22" i="28"/>
  <c r="L19" i="28"/>
  <c r="A56" i="26"/>
  <c r="F120" i="16"/>
  <c r="E25" i="30"/>
  <c r="E66" i="30" l="1"/>
  <c r="H23" i="29"/>
  <c r="F23" i="29"/>
  <c r="D23" i="29"/>
  <c r="E24" i="28"/>
  <c r="F24" i="28"/>
  <c r="G24" i="28"/>
  <c r="H24" i="28"/>
  <c r="I24" i="28"/>
  <c r="J24" i="28"/>
  <c r="K24" i="28"/>
  <c r="L24" i="28"/>
  <c r="M24" i="28"/>
  <c r="N24" i="28"/>
  <c r="O24" i="28"/>
  <c r="D24" i="28"/>
  <c r="J70" i="16"/>
  <c r="L70" i="16"/>
  <c r="H70" i="16"/>
  <c r="F70" i="16"/>
  <c r="J16" i="27" l="1"/>
  <c r="J23" i="27"/>
  <c r="F16" i="27"/>
  <c r="F23" i="27"/>
  <c r="K74" i="30"/>
  <c r="K66" i="30"/>
  <c r="K25" i="30"/>
  <c r="K36" i="30" s="1"/>
  <c r="K41" i="30" s="1"/>
  <c r="G74" i="30"/>
  <c r="G66" i="30"/>
  <c r="G25" i="30"/>
  <c r="G36" i="30" s="1"/>
  <c r="G41" i="30" s="1"/>
  <c r="L12" i="28"/>
  <c r="J16" i="26"/>
  <c r="J23" i="26"/>
  <c r="F16" i="26"/>
  <c r="F23" i="26"/>
  <c r="A29" i="28"/>
  <c r="A30" i="29" s="1"/>
  <c r="A92" i="30" s="1"/>
  <c r="A45" i="30" s="1"/>
  <c r="I74" i="30"/>
  <c r="I66" i="30"/>
  <c r="I25" i="30"/>
  <c r="I36" i="30" s="1"/>
  <c r="I41" i="30" s="1"/>
  <c r="E74" i="30"/>
  <c r="E36" i="30"/>
  <c r="E41" i="30" s="1"/>
  <c r="A3" i="30"/>
  <c r="A48" i="30" s="1"/>
  <c r="H16" i="27"/>
  <c r="H23" i="27"/>
  <c r="L23" i="29"/>
  <c r="J23" i="29"/>
  <c r="L11" i="29"/>
  <c r="H16" i="29"/>
  <c r="F16" i="29"/>
  <c r="D16" i="29"/>
  <c r="A3" i="28"/>
  <c r="A3" i="29" s="1"/>
  <c r="D16" i="27"/>
  <c r="D23" i="27"/>
  <c r="P12" i="28"/>
  <c r="N17" i="28"/>
  <c r="H17" i="28"/>
  <c r="F17" i="28"/>
  <c r="D17" i="28"/>
  <c r="H16" i="26"/>
  <c r="H23" i="26"/>
  <c r="D16" i="26"/>
  <c r="D23" i="26"/>
  <c r="F38" i="16"/>
  <c r="H24" i="16"/>
  <c r="A140" i="16"/>
  <c r="J24" i="16"/>
  <c r="L38" i="16"/>
  <c r="J38" i="16"/>
  <c r="H38" i="16"/>
  <c r="F24" i="16"/>
  <c r="L24" i="16"/>
  <c r="L120" i="16"/>
  <c r="L123" i="16"/>
  <c r="J120" i="16"/>
  <c r="J123" i="16" s="1"/>
  <c r="H120" i="16"/>
  <c r="H123" i="16" s="1"/>
  <c r="F123" i="16"/>
  <c r="A97" i="16"/>
  <c r="A94" i="16"/>
  <c r="L78" i="16"/>
  <c r="L80" i="16" s="1"/>
  <c r="J78" i="16"/>
  <c r="J80" i="16" s="1"/>
  <c r="H78" i="16"/>
  <c r="F78" i="16"/>
  <c r="H80" i="16"/>
  <c r="A50" i="16"/>
  <c r="A48" i="16"/>
  <c r="A95" i="16" s="1"/>
  <c r="F25" i="27" l="1"/>
  <c r="F34" i="27" s="1"/>
  <c r="F37" i="27" s="1"/>
  <c r="F41" i="27" s="1"/>
  <c r="F44" i="27" s="1"/>
  <c r="F47" i="27" s="1"/>
  <c r="F25" i="26"/>
  <c r="F34" i="26" s="1"/>
  <c r="F37" i="26" s="1"/>
  <c r="F41" i="26" s="1"/>
  <c r="F44" i="26" s="1"/>
  <c r="F47" i="26" s="1"/>
  <c r="J25" i="26"/>
  <c r="J34" i="26" s="1"/>
  <c r="J37" i="26" s="1"/>
  <c r="J41" i="26" s="1"/>
  <c r="J44" i="26" s="1"/>
  <c r="J47" i="26" s="1"/>
  <c r="L125" i="16"/>
  <c r="J40" i="16"/>
  <c r="H125" i="16"/>
  <c r="L40" i="16"/>
  <c r="H40" i="16"/>
  <c r="J25" i="27"/>
  <c r="J34" i="27" s="1"/>
  <c r="J37" i="27" s="1"/>
  <c r="J41" i="27" s="1"/>
  <c r="H25" i="26"/>
  <c r="H34" i="26" s="1"/>
  <c r="H37" i="26" s="1"/>
  <c r="H41" i="26" s="1"/>
  <c r="H44" i="26" s="1"/>
  <c r="H47" i="26" s="1"/>
  <c r="H25" i="27"/>
  <c r="D25" i="27"/>
  <c r="D25" i="26"/>
  <c r="D34" i="26" s="1"/>
  <c r="D37" i="26" s="1"/>
  <c r="D41" i="26" s="1"/>
  <c r="D44" i="26" s="1"/>
  <c r="D47" i="26" s="1"/>
  <c r="J125" i="16"/>
  <c r="F80" i="16"/>
  <c r="F125" i="16" s="1"/>
  <c r="F40" i="16"/>
  <c r="A56" i="27"/>
  <c r="I76" i="30"/>
  <c r="I79" i="30" s="1"/>
  <c r="K76" i="30"/>
  <c r="K79" i="30" s="1"/>
  <c r="E76" i="30"/>
  <c r="E79" i="30" s="1"/>
  <c r="G76" i="30"/>
  <c r="G79" i="30" s="1"/>
  <c r="J14" i="29" l="1"/>
  <c r="J16" i="29" s="1"/>
  <c r="J15" i="28"/>
  <c r="L15" i="28" s="1"/>
  <c r="D34" i="27"/>
  <c r="D37" i="27" s="1"/>
  <c r="D41" i="27" s="1"/>
  <c r="D44" i="27" s="1"/>
  <c r="D47" i="27" s="1"/>
  <c r="J44" i="27"/>
  <c r="J47" i="27" s="1"/>
  <c r="H34" i="27"/>
  <c r="H37" i="27" s="1"/>
  <c r="H41" i="27" s="1"/>
  <c r="H44" i="27" s="1"/>
  <c r="H47" i="27" s="1"/>
  <c r="L14" i="29" l="1"/>
  <c r="L16" i="29" s="1"/>
  <c r="J17" i="28"/>
  <c r="L17" i="28"/>
  <c r="P15" i="28"/>
  <c r="P17" i="28" s="1"/>
</calcChain>
</file>

<file path=xl/sharedStrings.xml><?xml version="1.0" encoding="utf-8"?>
<sst xmlns="http://schemas.openxmlformats.org/spreadsheetml/2006/main" count="328" uniqueCount="173">
  <si>
    <t>บริษัท แม็ทชิ่ง แม็กซิไมซ์ โซลูชั่น จำกัด (มหาชน)</t>
  </si>
  <si>
    <t>งบฐานะการเงิน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</si>
  <si>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</si>
  <si>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</si>
  <si>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</si>
  <si>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</si>
  <si>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</si>
  <si>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 xml:space="preserve">31 ธันวาคม 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</si>
  <si>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</si>
  <si>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</si>
  <si>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</si>
  <si>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</si>
  <si>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</si>
  <si>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</si>
  <si>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</si>
  <si>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</si>
  <si>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ลูกหนี้การค้าและลูกหนี้หมุนเวียนอื่น - สุทธิ</t>
  </si>
  <si>
    <t>เงินให้กู้ยืมระยะสั้นแก่บริษัทย่อย - สุทธิ</t>
  </si>
  <si>
    <t xml:space="preserve">สินค้าคงเหลือ </t>
  </si>
  <si>
    <t>สินทรัพย์ภาษีเงินได้ส่วนที่หมุนเวียน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</si>
  <si>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</si>
  <si>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</si>
  <si>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</si>
  <si>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</si>
  <si>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</si>
  <si>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</si>
  <si>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</si>
  <si>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สินทรัพย์ภาษีเงินได้ส่วนที่ไม่หมุนเวียน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</si>
  <si>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</si>
  <si>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</si>
  <si>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</si>
  <si>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</si>
  <si>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</si>
  <si>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</si>
  <si>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</si>
  <si>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 xml:space="preserve">เจ้าหนี้การค้าและเจ้าหนี้หมุนเวียนอื่น </t>
  </si>
  <si>
    <t>เงินกู้ยืมระยะยาวจากกิจการที่เกี่ยวข้องกัน</t>
  </si>
  <si>
    <t>ส่วนที่ถึงกำหนดชำระภายในหนึ่งปี</t>
  </si>
  <si>
    <t>หนี้สินตามสัญญาเช่า</t>
  </si>
  <si>
    <t xml:space="preserve">ส่วนที่ถึงกำหนดชำระภายในหนึ่งปี 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</si>
  <si>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</si>
  <si>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</si>
  <si>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</si>
  <si>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</si>
  <si>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</si>
  <si>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</si>
  <si>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</si>
  <si>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</si>
  <si>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</si>
  <si>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781.63 ล้านหุ้น </t>
  </si>
  <si>
    <t xml:space="preserve">   มูลค่าที่ตราไว้หุ้นละ 1 บาท</t>
  </si>
  <si>
    <t>ทุนที่ออกและชำระแล้ว</t>
  </si>
  <si>
    <t>หุ้นสามัญ จำนวน 781.63 ล้านหุ้น</t>
  </si>
  <si>
    <t xml:space="preserve">   จ่ายชำระแล้วหุ้นละ 1 บาท</t>
  </si>
  <si>
    <t>ส่วนเกินมูลค่าหุ้น</t>
  </si>
  <si>
    <t>ยังไม่จัดสรร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</si>
  <si>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</si>
  <si>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</si>
  <si>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</si>
  <si>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</si>
  <si>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</si>
  <si>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</si>
  <si>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รายได้จากการให้บริการ</t>
  </si>
  <si>
    <t>รายได้จากการขาย</t>
  </si>
  <si>
    <t>รายได้เงินอุดหนุนจากรัฐบาล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</si>
  <si>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</si>
  <si>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</si>
  <si>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</si>
  <si>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</si>
  <si>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</si>
  <si>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รายได้อื่น</t>
  </si>
  <si>
    <t>ค่าใช้จ่ายในการขายและการให้บริการ</t>
  </si>
  <si>
    <t>ค่าใช้จ่ายในการบริหาร</t>
  </si>
  <si>
    <t>ต้นทุนทางการเงิน</t>
  </si>
  <si>
    <t>กำไร(ขาดทุน)เบ็ดเสร็จอื่น</t>
  </si>
  <si>
    <t>การแบ่งปันกำไร(ขาดทุน)เบ็ดเสร็จรวม</t>
  </si>
  <si>
    <t xml:space="preserve">กำไร(ขาดทุน)ต่อหุ้น </t>
  </si>
  <si>
    <t>กำไร(ขาดทุน)ต่อหุ้นขั้นพื้นฐาน (บาท)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</si>
  <si>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</si>
  <si>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</si>
  <si>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ส่วนของผู้เป็นเจ้าของของบริษัทใหญ่</t>
  </si>
  <si>
    <t>กำไร(ขาดทุน)สะสม</t>
  </si>
  <si>
    <t>ทุนที่ออก</t>
  </si>
  <si>
    <t>ส่วนเกิน</t>
  </si>
  <si>
    <t xml:space="preserve">จัดสรรแล้ว - </t>
  </si>
  <si>
    <t>รวมส่วนของผู้เป็นเจ้าของ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</si>
  <si>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</si>
  <si>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</si>
  <si>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</si>
  <si>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</si>
  <si>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</si>
  <si>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ยังไม่ได้จัดสรร</t>
  </si>
  <si>
    <t>ของบริษัทใหญ่</t>
  </si>
  <si>
    <t>อำนาจควบคุม</t>
  </si>
  <si>
    <t>ยอดยกมา ณ วันที่ 1 มกราคม พ.ศ. 2567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</si>
  <si>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</si>
  <si>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</si>
  <si>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ยอดยกมา ณ วันที่ 1 มกราคม พ.ศ. 2568</t>
  </si>
  <si>
    <t>ขาดทุนเบ็ดเสร็จรวมสำหรับรอบระยะเวลา</t>
  </si>
  <si>
    <t>งบการเปลี่ยนแปลงส่วนของเจ้าของ</t>
  </si>
  <si>
    <t>ข้อมูลการเงินเฉพาะกิจการ (ยังไม่ได้ตรวจสอบ)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</si>
  <si>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</si>
  <si>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</si>
  <si>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</si>
  <si>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</si>
  <si>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</si>
  <si>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การเปลี่ยนแปลงของเงินทุนหมุนเวียน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</si>
  <si>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</si>
  <si>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</si>
  <si>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</si>
  <si>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</si>
  <si>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หนี้สินหมุนเวียนอื่น</t>
  </si>
  <si>
    <t>กระแสเงินสดได้มาจาก(ใช้ไปใน)กิจกรรมดำเนินงาน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</si>
  <si>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</si>
  <si>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</si>
  <si>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</si>
  <si>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เงินสดสุทธิได้มาจาก(ใช้ไปใน)กิจกรรมดำเนินงาน</t>
  </si>
  <si>
    <t>งบกระแสเงินสด</t>
  </si>
  <si>
    <t>กระแสเงินสดจากกิจกรรมลงทุน</t>
  </si>
  <si>
    <t>เงินสดจ่ายเพื่อให้กู้ยืมระยะสั้นแก่บริษัทย่อย</t>
  </si>
  <si>
    <t>เงินสดรับชำระคืนเงินให้กู้ยืมระยะสั้นจากบริษัทย่อย</t>
  </si>
  <si>
    <t>เงินสดจ่ายเพื่อซื้อสินทรัพย์ทางการเงินที่วัดมูลค่าด้วย</t>
  </si>
  <si>
    <t>เงินสดจ่ายซื้อสินทรัพย์ไม่มีตัวตน</t>
  </si>
  <si>
    <t>เงินสดรับจากการจำหน่ายที่ดิน อาคารและอุปกรณ์</t>
  </si>
  <si>
    <t>ดอกเบี้ยรับจากเงินให้กู้ยืมระยะสั้นแก่บริษัทย่อย</t>
  </si>
  <si>
    <t>เงินสดสุทธิ(ใช้ไปใน)ได้มาจากกิจกรรมลงทุน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</si>
  <si>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</si>
  <si>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เงินสดรับจากเงินกู้ยืมระยะสั้นจากธนาคาร</t>
  </si>
  <si>
    <t>เงินสดและรายการเทียบเท่าเพิ่มขี้น(ลดลง)สุทธิ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</si>
  <si>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</si>
  <si>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</si>
  <si>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</si>
  <si>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</si>
  <si>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การเพิ่มขึ้นของสินทรัพย์สิทธิการใช้จากสัญญาเช่า</t>
  </si>
  <si>
    <t>ณ วันที่ 30 มิถุนายน พ.ศ. 2568</t>
  </si>
  <si>
    <t>30 มิถุนายน</t>
  </si>
  <si>
    <t>ขาดทุนจากการลดทุนของบริษัทย่อย</t>
  </si>
  <si>
    <t xml:space="preserve">   ส่วนที่เป็นของผู้เป็นเจ้าของของบริษัทใหญ่</t>
  </si>
  <si>
    <t xml:space="preserve">   ส่วนที่เป็นของส่วนได้เสียที่ไม่มีอำนาจควบคุม</t>
  </si>
  <si>
    <t>ยอดคงเหลือ ณ วันที่ 30 มิถุนายน พ.ศ. 2567</t>
  </si>
  <si>
    <t>ขาดทุนจากการตัดจำหน่ายที่ดิน อาคารและอุปกรณ์</t>
  </si>
  <si>
    <t>กระแสเงินสดก่อนการเปลี่ยนแปลงของเงินทุนหมุนเวียน</t>
  </si>
  <si>
    <t>สำหรับรอบระยะเวลาหกเดือนสิ้นสุดวันที่ 30 มิถุนายน พ.ศ. 2568</t>
  </si>
  <si>
    <t>ยอดคงเหลือ ณ วันที่ 30 มิถุนายน พ.ศ. 2568</t>
  </si>
  <si>
    <t>สำหรับรอบระยะเวลาสามเดือนสิ้นสุดวันที่ 30 มิถุนายน พ.ศ. 2568</t>
  </si>
  <si>
    <t>กลับรายการ(ขาดทุน)จากค่าเผื่อผลขาดทุน</t>
  </si>
  <si>
    <t xml:space="preserve">   ด้านเครดิตที่คาดว่าจะเกิดขึ้น</t>
  </si>
  <si>
    <t>กำไร(ขาดทุน)เบ็ดเสร็จรวมสำหรับ</t>
  </si>
  <si>
    <t xml:space="preserve">    รอบระยะเวลา - สุทธิจากภาษี</t>
  </si>
  <si>
    <t>กำไร(ขาดทุน)ขั้นต้น</t>
  </si>
  <si>
    <t>(กลับรายการ)ผลขาดทุนด้านเครดิตที่คาดว่า</t>
  </si>
  <si>
    <t xml:space="preserve">   จะเกิดขึ้นของลูกหนี้การค้า</t>
  </si>
  <si>
    <t>ค่าเผื่อสินทรัพย์ภาษีเงินได้</t>
  </si>
  <si>
    <t>กำไรจากการจำหน่ายที่ดิน อาคารและอุปกรณ์</t>
  </si>
  <si>
    <t>รายได้ดอกเบี้ยรับ</t>
  </si>
  <si>
    <t>-  ภาระผูกพันประโยชน์พนักงาน</t>
  </si>
  <si>
    <t>กำไรจากการขายสินทรัพย์ทางการเงิน</t>
  </si>
  <si>
    <t>เงินกู้ยืมระยะสั้นจากสถาบันการเงิน</t>
  </si>
  <si>
    <t>เงินสดสุทธิได้มาจาก(ใช้ไปใน)กิจกรรมจัดหาเงิน</t>
  </si>
  <si>
    <t>เงินสดจ่ายซื้อที่ดิน อาคารและอุปกรณ์</t>
  </si>
  <si>
    <t>-  ลูกหนี้การค้าและลูกหนี้หมุนเวียนอื่น</t>
  </si>
  <si>
    <t>กำไร(ขาดทุน)ก่อนภาษีเงินได้</t>
  </si>
  <si>
    <t>กำไรขั้นต้น</t>
  </si>
  <si>
    <t>(ค่าใช้จ่าย)รายได้ภาษีเงินได้</t>
  </si>
  <si>
    <t>กำไร(ขาดทุน)สำหรับรอบระยะเวลา</t>
  </si>
  <si>
    <t xml:space="preserve">   ที่วัดมูลค่ายุติธรรมผ่านกำไรหรือขาดทุน</t>
  </si>
  <si>
    <t>เงินสดรับจากการจำหน่ายสินทรัพย์ทางการเงิน</t>
  </si>
  <si>
    <t>ที่วัดมูลค่าด้วยมูลค่ายุติธรรมผ่านกำไรหรือขาดทุน</t>
  </si>
  <si>
    <t>เงินสดจ่ายคืนเงินกู้ยืมระยะสั้นจากธนาคาร</t>
  </si>
  <si>
    <t>เงินสดจ่ายคืนเงินกู้ยืมจากกิจการที่เกี่ยวข้องกัน</t>
  </si>
  <si>
    <t>เงินสดจ่ายคืนเงินต้นภายใต้สัญญาเช่า</t>
  </si>
  <si>
    <t xml:space="preserve">เจ้าหนี้จากการซื้อที่ดิน อาคารและอุปกรณ์ </t>
  </si>
  <si>
    <t>สินทรัพย์ภาษีเงินได้รอการตัดบัญชี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</si>
</sst>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_-* #,##0_-;\-* #,##0_-;_-* &quot;-&quot;??_-;_-@_-"/>
    <numFmt numFmtId="168" formatCode="#,##0;\(#,##0\);&quot;-&quot;;@"/>
    <numFmt numFmtId="169" formatCode="#,##0;\(#,##0\)"/>
    <numFmt numFmtId="170" formatCode="#,##0;\(#,##0\);\-"/>
    <numFmt numFmtId="171" formatCode="#,##0.0000;\(#,##0.0000\);&quot;-&quot;;@"/>
    <numFmt numFmtId="172" formatCode="#,##0.0000;\(#,##0.0000\);\-"/>
    <numFmt numFmtId="173" formatCode="_(* #,##0_);_(* \(#,##0\);_(* \-??_);_(@_)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u/>
      <sz val="13"/>
      <name val="Browallia New"/>
      <family val="2"/>
    </font>
    <font>
      <sz val="12.5"/>
      <name val="Browallia New"/>
      <family val="2"/>
    </font>
    <font>
      <b/>
      <sz val="12.5"/>
      <name val="Browallia New"/>
      <family val="2"/>
    </font>
    <font>
      <b/>
      <sz val="12.5"/>
      <color theme="1"/>
      <name val="Browallia New"/>
      <family val="2"/>
    </font>
    <font>
      <sz val="12.5"/>
      <color theme="1"/>
      <name val="Browallia New"/>
      <family val="2"/>
    </font>
    <font>
      <u/>
      <sz val="12.5"/>
      <name val="Browallia New"/>
      <family val="2"/>
    </font>
    <font>
      <u/>
      <sz val="12.5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1" fillId="0" borderId="0"/>
    <xf numFmtId="166" fontId="4" fillId="0" borderId="0" applyFont="0" applyFill="0" applyBorder="0" applyAlignment="0" applyProtection="0"/>
    <xf numFmtId="0" fontId="4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279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25" applyFont="1" applyAlignment="1">
      <alignment horizontal="right" vertical="center" wrapText="1"/>
    </xf>
    <xf numFmtId="0" fontId="8" fillId="0" borderId="1" xfId="25" applyFont="1" applyBorder="1" applyAlignment="1">
      <alignment horizontal="right" vertical="center" wrapText="1"/>
    </xf>
    <xf numFmtId="167" fontId="9" fillId="0" borderId="0" xfId="1" applyNumberFormat="1" applyFont="1" applyAlignment="1">
      <alignment vertical="center"/>
    </xf>
    <xf numFmtId="167" fontId="9" fillId="0" borderId="0" xfId="1" applyNumberFormat="1" applyFont="1" applyFill="1" applyAlignment="1">
      <alignment vertical="center"/>
    </xf>
    <xf numFmtId="0" fontId="9" fillId="0" borderId="0" xfId="0" applyFont="1" applyAlignment="1">
      <alignment horizontal="justify" vertical="center" wrapText="1"/>
    </xf>
    <xf numFmtId="167" fontId="9" fillId="0" borderId="0" xfId="1" applyNumberFormat="1" applyFont="1" applyBorder="1" applyAlignment="1">
      <alignment horizontal="right" vertical="center" wrapText="1"/>
    </xf>
    <xf numFmtId="167" fontId="9" fillId="0" borderId="0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9" fillId="0" borderId="0" xfId="23" applyFont="1" applyAlignment="1">
      <alignment horizontal="left" vertical="center"/>
    </xf>
    <xf numFmtId="168" fontId="9" fillId="0" borderId="0" xfId="2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Continuous" vertical="center"/>
    </xf>
    <xf numFmtId="170" fontId="9" fillId="0" borderId="0" xfId="10" applyNumberFormat="1" applyFont="1" applyFill="1" applyAlignment="1">
      <alignment horizontal="right" vertical="center" wrapText="1"/>
    </xf>
    <xf numFmtId="170" fontId="9" fillId="0" borderId="0" xfId="2" applyNumberFormat="1" applyFont="1" applyFill="1" applyBorder="1" applyAlignment="1">
      <alignment horizontal="right" vertical="center"/>
    </xf>
    <xf numFmtId="170" fontId="9" fillId="0" borderId="1" xfId="2" applyNumberFormat="1" applyFont="1" applyFill="1" applyBorder="1" applyAlignment="1">
      <alignment horizontal="right" vertical="center"/>
    </xf>
    <xf numFmtId="0" fontId="9" fillId="0" borderId="0" xfId="23" applyFont="1" applyAlignment="1">
      <alignment vertical="center"/>
    </xf>
    <xf numFmtId="170" fontId="9" fillId="0" borderId="0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Alignment="1">
      <alignment horizontal="right" vertical="center" wrapText="1"/>
    </xf>
    <xf numFmtId="168" fontId="9" fillId="0" borderId="0" xfId="10" applyNumberFormat="1" applyFont="1" applyFill="1" applyAlignment="1">
      <alignment vertical="center"/>
    </xf>
    <xf numFmtId="168" fontId="9" fillId="0" borderId="1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Border="1" applyAlignment="1">
      <alignment horizontal="right" vertical="center" wrapText="1"/>
    </xf>
    <xf numFmtId="168" fontId="9" fillId="0" borderId="2" xfId="2" applyNumberFormat="1" applyFont="1" applyFill="1" applyBorder="1" applyAlignment="1">
      <alignment horizontal="right" vertical="center"/>
    </xf>
    <xf numFmtId="168" fontId="9" fillId="0" borderId="1" xfId="10" applyNumberFormat="1" applyFont="1" applyFill="1" applyBorder="1" applyAlignment="1">
      <alignment vertical="center"/>
    </xf>
    <xf numFmtId="0" fontId="8" fillId="0" borderId="1" xfId="0" quotePrefix="1" applyFont="1" applyBorder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25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168" fontId="9" fillId="0" borderId="0" xfId="2" applyNumberFormat="1" applyFont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right" vertical="center"/>
    </xf>
    <xf numFmtId="3" fontId="9" fillId="0" borderId="0" xfId="0" applyNumberFormat="1" applyFont="1" applyAlignment="1">
      <alignment vertical="center"/>
    </xf>
    <xf numFmtId="168" fontId="9" fillId="0" borderId="1" xfId="3" applyNumberFormat="1" applyFont="1" applyFill="1" applyBorder="1" applyAlignment="1">
      <alignment horizontal="right" vertical="center"/>
    </xf>
    <xf numFmtId="170" fontId="9" fillId="0" borderId="0" xfId="2" applyNumberFormat="1" applyFont="1" applyFill="1" applyAlignment="1">
      <alignment horizontal="right" vertical="center" wrapText="1"/>
    </xf>
    <xf numFmtId="168" fontId="9" fillId="0" borderId="1" xfId="2" applyNumberFormat="1" applyFont="1" applyBorder="1" applyAlignment="1">
      <alignment horizontal="right" vertical="center" wrapText="1"/>
    </xf>
    <xf numFmtId="170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Alignment="1">
      <alignment horizontal="justify" vertical="center" wrapText="1"/>
    </xf>
    <xf numFmtId="168" fontId="9" fillId="0" borderId="0" xfId="2" applyNumberFormat="1" applyFont="1" applyBorder="1" applyAlignment="1">
      <alignment horizontal="right" vertical="center" wrapText="1"/>
    </xf>
    <xf numFmtId="168" fontId="9" fillId="0" borderId="2" xfId="2" applyNumberFormat="1" applyFont="1" applyBorder="1" applyAlignment="1">
      <alignment horizontal="right" vertical="center" wrapText="1"/>
    </xf>
    <xf numFmtId="43" fontId="9" fillId="0" borderId="0" xfId="1" applyFont="1" applyAlignment="1">
      <alignment vertical="center"/>
    </xf>
    <xf numFmtId="0" fontId="9" fillId="0" borderId="0" xfId="23" applyFont="1" applyAlignment="1">
      <alignment horizontal="center" vertical="center"/>
    </xf>
    <xf numFmtId="168" fontId="9" fillId="0" borderId="0" xfId="2" applyNumberFormat="1" applyFont="1" applyAlignment="1">
      <alignment vertical="center"/>
    </xf>
    <xf numFmtId="0" fontId="9" fillId="0" borderId="0" xfId="21" applyFont="1" applyAlignment="1">
      <alignment horizontal="center" vertical="center"/>
    </xf>
    <xf numFmtId="168" fontId="9" fillId="0" borderId="0" xfId="13" applyNumberFormat="1" applyFont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165" fontId="9" fillId="0" borderId="0" xfId="13" applyNumberFormat="1" applyFont="1" applyAlignment="1">
      <alignment horizontal="right" vertical="center" wrapText="1"/>
    </xf>
    <xf numFmtId="168" fontId="9" fillId="0" borderId="1" xfId="13" applyNumberFormat="1" applyFont="1" applyBorder="1" applyAlignment="1">
      <alignment horizontal="right" vertical="center" wrapText="1"/>
    </xf>
    <xf numFmtId="168" fontId="9" fillId="0" borderId="0" xfId="2" applyNumberFormat="1" applyFont="1" applyFill="1" applyAlignment="1">
      <alignment vertical="center"/>
    </xf>
    <xf numFmtId="168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Border="1" applyAlignment="1">
      <alignment horizontal="right" vertical="center" wrapText="1"/>
    </xf>
    <xf numFmtId="49" fontId="9" fillId="0" borderId="0" xfId="23" applyNumberFormat="1" applyFont="1" applyAlignment="1">
      <alignment vertical="center"/>
    </xf>
    <xf numFmtId="0" fontId="9" fillId="0" borderId="0" xfId="21" applyFont="1" applyAlignment="1">
      <alignment vertical="center"/>
    </xf>
    <xf numFmtId="168" fontId="9" fillId="0" borderId="0" xfId="2" applyNumberFormat="1" applyFont="1" applyFill="1" applyAlignment="1">
      <alignment horizontal="right" vertical="center" wrapText="1"/>
    </xf>
    <xf numFmtId="168" fontId="9" fillId="0" borderId="0" xfId="2" applyNumberFormat="1" applyFont="1" applyBorder="1" applyAlignment="1">
      <alignment horizontal="right" vertical="center"/>
    </xf>
    <xf numFmtId="168" fontId="9" fillId="0" borderId="0" xfId="10" applyNumberFormat="1" applyFont="1" applyAlignment="1">
      <alignment horizontal="right" vertical="center" wrapText="1"/>
    </xf>
    <xf numFmtId="0" fontId="8" fillId="0" borderId="0" xfId="21" applyFont="1" applyAlignment="1">
      <alignment horizontal="center" vertical="center"/>
    </xf>
    <xf numFmtId="0" fontId="10" fillId="0" borderId="0" xfId="21" applyFont="1" applyAlignment="1">
      <alignment horizontal="center" vertical="center"/>
    </xf>
    <xf numFmtId="168" fontId="8" fillId="0" borderId="0" xfId="2" quotePrefix="1" applyNumberFormat="1" applyFont="1" applyBorder="1" applyAlignment="1">
      <alignment horizontal="right" vertical="center"/>
    </xf>
    <xf numFmtId="168" fontId="8" fillId="0" borderId="0" xfId="2" quotePrefix="1" applyNumberFormat="1" applyFont="1" applyFill="1" applyBorder="1" applyAlignment="1">
      <alignment horizontal="right" vertical="center"/>
    </xf>
    <xf numFmtId="168" fontId="8" fillId="0" borderId="0" xfId="21" applyNumberFormat="1" applyFont="1" applyAlignment="1">
      <alignment vertical="center"/>
    </xf>
    <xf numFmtId="168" fontId="9" fillId="0" borderId="0" xfId="21" applyNumberFormat="1" applyFont="1" applyAlignment="1">
      <alignment vertical="center"/>
    </xf>
    <xf numFmtId="165" fontId="9" fillId="0" borderId="0" xfId="10" applyNumberFormat="1" applyFont="1" applyFill="1" applyAlignment="1">
      <alignment horizontal="right" vertical="center" wrapText="1"/>
    </xf>
    <xf numFmtId="168" fontId="9" fillId="0" borderId="0" xfId="10" applyNumberFormat="1" applyFont="1" applyAlignment="1">
      <alignment vertical="center"/>
    </xf>
    <xf numFmtId="168" fontId="9" fillId="0" borderId="1" xfId="10" applyNumberFormat="1" applyFont="1" applyBorder="1" applyAlignment="1">
      <alignment horizontal="right" vertical="center" wrapText="1"/>
    </xf>
    <xf numFmtId="168" fontId="9" fillId="0" borderId="1" xfId="13" applyNumberFormat="1" applyFont="1" applyBorder="1" applyAlignment="1">
      <alignment vertical="center"/>
    </xf>
    <xf numFmtId="167" fontId="9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25" applyFont="1" applyAlignment="1">
      <alignment vertical="center"/>
    </xf>
    <xf numFmtId="0" fontId="12" fillId="0" borderId="0" xfId="25" applyFont="1" applyAlignment="1">
      <alignment vertical="center"/>
    </xf>
    <xf numFmtId="0" fontId="12" fillId="0" borderId="0" xfId="25" applyFont="1" applyAlignment="1">
      <alignment horizontal="center" vertical="center"/>
    </xf>
    <xf numFmtId="169" fontId="11" fillId="0" borderId="0" xfId="25" quotePrefix="1" applyNumberFormat="1" applyFont="1" applyAlignment="1">
      <alignment horizontal="left" vertical="center"/>
    </xf>
    <xf numFmtId="169" fontId="11" fillId="0" borderId="1" xfId="25" quotePrefix="1" applyNumberFormat="1" applyFont="1" applyBorder="1" applyAlignment="1">
      <alignment horizontal="left" vertical="center"/>
    </xf>
    <xf numFmtId="0" fontId="12" fillId="0" borderId="1" xfId="25" applyFont="1" applyBorder="1" applyAlignment="1">
      <alignment vertical="center"/>
    </xf>
    <xf numFmtId="0" fontId="12" fillId="0" borderId="1" xfId="25" applyFont="1" applyBorder="1" applyAlignment="1">
      <alignment horizontal="center" vertical="center"/>
    </xf>
    <xf numFmtId="0" fontId="11" fillId="0" borderId="0" xfId="25" quotePrefix="1" applyFont="1" applyAlignment="1">
      <alignment vertical="center"/>
    </xf>
    <xf numFmtId="0" fontId="12" fillId="0" borderId="1" xfId="25" applyFont="1" applyBorder="1" applyAlignment="1">
      <alignment horizontal="justify" vertical="center"/>
    </xf>
    <xf numFmtId="0" fontId="11" fillId="0" borderId="1" xfId="25" quotePrefix="1" applyFont="1" applyBorder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9" fontId="11" fillId="0" borderId="0" xfId="0" applyNumberFormat="1" applyFont="1" applyAlignment="1">
      <alignment horizontal="left" vertical="center"/>
    </xf>
    <xf numFmtId="169" fontId="11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169" fontId="12" fillId="0" borderId="0" xfId="0" applyNumberFormat="1" applyFont="1" applyAlignment="1">
      <alignment horizontal="centerContinuous" vertical="center"/>
    </xf>
    <xf numFmtId="169" fontId="11" fillId="0" borderId="1" xfId="2" applyNumberFormat="1" applyFont="1" applyFill="1" applyBorder="1" applyAlignment="1">
      <alignment horizontal="right" vertical="center"/>
    </xf>
    <xf numFmtId="169" fontId="12" fillId="0" borderId="0" xfId="0" applyNumberFormat="1" applyFont="1" applyAlignment="1">
      <alignment vertical="center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Alignment="1">
      <alignment vertical="center"/>
    </xf>
    <xf numFmtId="169" fontId="11" fillId="0" borderId="3" xfId="0" applyNumberFormat="1" applyFont="1" applyBorder="1" applyAlignment="1">
      <alignment horizontal="center" vertical="center"/>
    </xf>
    <xf numFmtId="169" fontId="11" fillId="0" borderId="0" xfId="2" applyNumberFormat="1" applyFont="1" applyFill="1" applyBorder="1" applyAlignment="1">
      <alignment horizontal="right" vertical="center"/>
    </xf>
    <xf numFmtId="169" fontId="11" fillId="0" borderId="0" xfId="2" quotePrefix="1" applyNumberFormat="1" applyFont="1" applyFill="1" applyBorder="1" applyAlignment="1">
      <alignment horizontal="right" vertical="center"/>
    </xf>
    <xf numFmtId="169" fontId="11" fillId="0" borderId="0" xfId="0" applyNumberFormat="1" applyFont="1" applyAlignment="1">
      <alignment horizontal="right" vertical="center"/>
    </xf>
    <xf numFmtId="169" fontId="11" fillId="0" borderId="1" xfId="2" applyNumberFormat="1" applyFont="1" applyFill="1" applyBorder="1" applyAlignment="1">
      <alignment horizontal="right" vertical="center"/>
    </xf>
    <xf numFmtId="169" fontId="11" fillId="0" borderId="1" xfId="0" applyNumberFormat="1" applyFont="1" applyBorder="1" applyAlignment="1">
      <alignment horizontal="right" vertical="center"/>
    </xf>
    <xf numFmtId="169" fontId="11" fillId="0" borderId="0" xfId="26" applyNumberFormat="1" applyFont="1" applyAlignment="1">
      <alignment vertical="center"/>
    </xf>
    <xf numFmtId="170" fontId="12" fillId="0" borderId="0" xfId="2" applyNumberFormat="1" applyFont="1" applyFill="1" applyBorder="1" applyAlignment="1">
      <alignment horizontal="right" vertical="center"/>
    </xf>
    <xf numFmtId="169" fontId="12" fillId="0" borderId="0" xfId="26" applyNumberFormat="1" applyFont="1" applyAlignment="1">
      <alignment horizontal="left" vertical="center"/>
    </xf>
    <xf numFmtId="168" fontId="12" fillId="0" borderId="0" xfId="19" applyNumberFormat="1" applyFont="1" applyBorder="1" applyAlignment="1">
      <alignment horizontal="right" vertical="center"/>
    </xf>
    <xf numFmtId="168" fontId="12" fillId="0" borderId="1" xfId="2" applyNumberFormat="1" applyFont="1" applyBorder="1" applyAlignment="1">
      <alignment horizontal="right" vertical="center"/>
    </xf>
    <xf numFmtId="168" fontId="12" fillId="0" borderId="0" xfId="2" applyNumberFormat="1" applyFont="1" applyBorder="1" applyAlignment="1">
      <alignment horizontal="right" vertical="center"/>
    </xf>
    <xf numFmtId="170" fontId="12" fillId="0" borderId="1" xfId="2" applyNumberFormat="1" applyFont="1" applyFill="1" applyBorder="1" applyAlignment="1">
      <alignment horizontal="right" vertical="center"/>
    </xf>
    <xf numFmtId="169" fontId="11" fillId="0" borderId="0" xfId="0" quotePrefix="1" applyNumberFormat="1" applyFont="1" applyAlignment="1">
      <alignment horizontal="left" vertical="center"/>
    </xf>
    <xf numFmtId="169" fontId="12" fillId="0" borderId="2" xfId="2" applyNumberFormat="1" applyFont="1" applyFill="1" applyBorder="1" applyAlignment="1">
      <alignment horizontal="right" vertical="center"/>
    </xf>
    <xf numFmtId="169" fontId="12" fillId="0" borderId="0" xfId="2" applyNumberFormat="1" applyFont="1" applyFill="1" applyBorder="1" applyAlignment="1">
      <alignment horizontal="right" vertical="center"/>
    </xf>
    <xf numFmtId="169" fontId="12" fillId="0" borderId="0" xfId="0" applyNumberFormat="1" applyFont="1" applyAlignment="1">
      <alignment horizontal="left" vertical="center"/>
    </xf>
    <xf numFmtId="168" fontId="12" fillId="0" borderId="2" xfId="2" applyNumberFormat="1" applyFont="1" applyBorder="1" applyAlignment="1">
      <alignment horizontal="right" vertical="center"/>
    </xf>
    <xf numFmtId="43" fontId="11" fillId="0" borderId="0" xfId="1" applyFont="1" applyAlignment="1">
      <alignment vertical="center"/>
    </xf>
    <xf numFmtId="169" fontId="12" fillId="0" borderId="0" xfId="0" applyNumberFormat="1" applyFont="1" applyAlignment="1">
      <alignment horizontal="right" vertical="center"/>
    </xf>
    <xf numFmtId="169" fontId="12" fillId="0" borderId="1" xfId="0" applyNumberFormat="1" applyFont="1" applyBorder="1" applyAlignment="1">
      <alignment vertical="center"/>
    </xf>
    <xf numFmtId="169" fontId="12" fillId="0" borderId="1" xfId="0" applyNumberFormat="1" applyFont="1" applyBorder="1" applyAlignment="1">
      <alignment horizontal="center" vertical="center"/>
    </xf>
    <xf numFmtId="169" fontId="12" fillId="0" borderId="1" xfId="0" applyNumberFormat="1" applyFont="1" applyBorder="1" applyAlignment="1">
      <alignment horizontal="centerContinuous" vertical="center"/>
    </xf>
    <xf numFmtId="169" fontId="12" fillId="0" borderId="1" xfId="2" applyNumberFormat="1" applyFont="1" applyFill="1" applyBorder="1" applyAlignment="1">
      <alignment horizontal="right" vertical="center"/>
    </xf>
    <xf numFmtId="169" fontId="12" fillId="0" borderId="1" xfId="2" applyNumberFormat="1" applyFont="1" applyFill="1" applyBorder="1" applyAlignment="1">
      <alignment horizontal="centerContinuous" vertical="center"/>
    </xf>
    <xf numFmtId="169" fontId="11" fillId="0" borderId="1" xfId="0" applyNumberFormat="1" applyFont="1" applyBorder="1" applyAlignment="1">
      <alignment horizontal="center" vertical="center" wrapText="1"/>
    </xf>
    <xf numFmtId="168" fontId="12" fillId="0" borderId="0" xfId="2" applyNumberFormat="1" applyFont="1" applyFill="1" applyBorder="1" applyAlignment="1">
      <alignment horizontal="right" vertical="center"/>
    </xf>
    <xf numFmtId="168" fontId="12" fillId="0" borderId="1" xfId="2" applyNumberFormat="1" applyFont="1" applyFill="1" applyBorder="1" applyAlignment="1">
      <alignment horizontal="right" vertical="center"/>
    </xf>
    <xf numFmtId="168" fontId="12" fillId="0" borderId="0" xfId="0" applyNumberFormat="1" applyFont="1" applyAlignment="1">
      <alignment horizontal="right" vertical="center"/>
    </xf>
    <xf numFmtId="168" fontId="12" fillId="0" borderId="2" xfId="2" applyNumberFormat="1" applyFont="1" applyFill="1" applyBorder="1" applyAlignment="1">
      <alignment horizontal="right" vertical="center"/>
    </xf>
    <xf numFmtId="43" fontId="12" fillId="0" borderId="0" xfId="1" applyFont="1" applyBorder="1" applyAlignment="1">
      <alignment vertical="center"/>
    </xf>
    <xf numFmtId="43" fontId="12" fillId="0" borderId="0" xfId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167" fontId="9" fillId="0" borderId="0" xfId="1" applyNumberFormat="1" applyFont="1" applyBorder="1" applyAlignment="1">
      <alignment vertical="center"/>
    </xf>
    <xf numFmtId="168" fontId="9" fillId="0" borderId="0" xfId="10" applyNumberFormat="1" applyFont="1" applyBorder="1" applyAlignment="1">
      <alignment horizontal="right" vertical="center"/>
    </xf>
    <xf numFmtId="168" fontId="9" fillId="0" borderId="0" xfId="10" applyNumberFormat="1" applyFont="1" applyAlignment="1">
      <alignment horizontal="right" vertical="center"/>
    </xf>
    <xf numFmtId="168" fontId="9" fillId="0" borderId="1" xfId="1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7" fontId="9" fillId="0" borderId="0" xfId="1" applyNumberFormat="1" applyFont="1" applyFill="1" applyBorder="1" applyAlignment="1">
      <alignment vertical="center"/>
    </xf>
    <xf numFmtId="167" fontId="9" fillId="0" borderId="1" xfId="1" applyNumberFormat="1" applyFont="1" applyBorder="1" applyAlignment="1">
      <alignment horizontal="right" vertical="center" wrapText="1"/>
    </xf>
    <xf numFmtId="0" fontId="8" fillId="0" borderId="0" xfId="23" applyFont="1" applyAlignment="1">
      <alignment horizontal="left" vertical="center"/>
    </xf>
    <xf numFmtId="168" fontId="9" fillId="0" borderId="0" xfId="1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8" fontId="9" fillId="0" borderId="0" xfId="1" applyNumberFormat="1" applyFont="1" applyAlignment="1">
      <alignment vertical="top"/>
    </xf>
    <xf numFmtId="168" fontId="9" fillId="0" borderId="0" xfId="10" applyNumberFormat="1" applyFont="1" applyFill="1" applyAlignment="1">
      <alignment horizontal="right" vertical="center"/>
    </xf>
    <xf numFmtId="167" fontId="9" fillId="0" borderId="0" xfId="1" applyNumberFormat="1" applyFont="1" applyAlignment="1">
      <alignment horizontal="right" vertical="center" wrapText="1"/>
    </xf>
    <xf numFmtId="167" fontId="9" fillId="0" borderId="0" xfId="1" applyNumberFormat="1" applyFont="1" applyFill="1" applyAlignment="1">
      <alignment horizontal="right" vertical="center" wrapText="1"/>
    </xf>
    <xf numFmtId="168" fontId="9" fillId="0" borderId="1" xfId="10" applyNumberFormat="1" applyFont="1" applyFill="1" applyBorder="1" applyAlignment="1">
      <alignment horizontal="right" vertical="center"/>
    </xf>
    <xf numFmtId="168" fontId="9" fillId="0" borderId="2" xfId="1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9" fontId="9" fillId="0" borderId="0" xfId="1" applyNumberFormat="1" applyFont="1" applyBorder="1" applyAlignment="1">
      <alignment vertical="center"/>
    </xf>
    <xf numFmtId="168" fontId="9" fillId="0" borderId="1" xfId="2" applyNumberFormat="1" applyFont="1" applyBorder="1" applyAlignment="1">
      <alignment horizontal="right" vertical="center"/>
    </xf>
    <xf numFmtId="169" fontId="9" fillId="0" borderId="2" xfId="1" applyNumberFormat="1" applyFont="1" applyBorder="1" applyAlignment="1">
      <alignment vertical="center"/>
    </xf>
    <xf numFmtId="168" fontId="8" fillId="0" borderId="0" xfId="1" applyNumberFormat="1" applyFont="1" applyBorder="1" applyAlignment="1">
      <alignment vertical="center"/>
    </xf>
    <xf numFmtId="168" fontId="8" fillId="0" borderId="0" xfId="1" applyNumberFormat="1" applyFont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167" fontId="9" fillId="0" borderId="1" xfId="1" applyNumberFormat="1" applyFont="1" applyBorder="1" applyAlignment="1">
      <alignment vertical="center"/>
    </xf>
    <xf numFmtId="169" fontId="9" fillId="0" borderId="1" xfId="1" applyNumberFormat="1" applyFont="1" applyBorder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168" fontId="9" fillId="0" borderId="0" xfId="1" applyNumberFormat="1" applyFont="1" applyAlignment="1">
      <alignment horizontal="right" vertical="top" wrapText="1"/>
    </xf>
    <xf numFmtId="168" fontId="9" fillId="0" borderId="0" xfId="1" applyNumberFormat="1" applyFont="1" applyBorder="1" applyAlignment="1">
      <alignment horizontal="right" vertical="top" wrapText="1"/>
    </xf>
    <xf numFmtId="168" fontId="9" fillId="0" borderId="0" xfId="1" applyNumberFormat="1" applyFont="1" applyFill="1" applyAlignment="1">
      <alignment vertical="top"/>
    </xf>
    <xf numFmtId="168" fontId="9" fillId="0" borderId="0" xfId="1" applyNumberFormat="1" applyFont="1" applyBorder="1" applyAlignment="1">
      <alignment vertical="top"/>
    </xf>
    <xf numFmtId="172" fontId="9" fillId="0" borderId="0" xfId="1" applyNumberFormat="1" applyFont="1" applyFill="1" applyAlignment="1">
      <alignment horizontal="right" vertical="center"/>
    </xf>
    <xf numFmtId="172" fontId="9" fillId="0" borderId="0" xfId="1" applyNumberFormat="1" applyFont="1" applyFill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0" xfId="25" applyFont="1" applyAlignment="1">
      <alignment horizontal="right" vertical="center" wrapText="1"/>
    </xf>
    <xf numFmtId="0" fontId="15" fillId="0" borderId="1" xfId="25" applyFont="1" applyBorder="1" applyAlignment="1">
      <alignment horizontal="right" vertical="center" wrapText="1"/>
    </xf>
    <xf numFmtId="167" fontId="14" fillId="0" borderId="0" xfId="1" applyNumberFormat="1" applyFont="1" applyBorder="1" applyAlignment="1">
      <alignment vertical="center"/>
    </xf>
    <xf numFmtId="167" fontId="14" fillId="0" borderId="0" xfId="1" applyNumberFormat="1" applyFont="1" applyAlignment="1">
      <alignment vertical="center"/>
    </xf>
    <xf numFmtId="167" fontId="14" fillId="0" borderId="0" xfId="1" applyNumberFormat="1" applyFont="1" applyFill="1" applyAlignment="1">
      <alignment vertical="center"/>
    </xf>
    <xf numFmtId="0" fontId="14" fillId="0" borderId="0" xfId="0" applyFont="1" applyAlignment="1">
      <alignment horizontal="justify" vertical="center" wrapText="1"/>
    </xf>
    <xf numFmtId="168" fontId="14" fillId="0" borderId="0" xfId="10" applyNumberFormat="1" applyFont="1" applyBorder="1" applyAlignment="1">
      <alignment horizontal="right" vertical="center"/>
    </xf>
    <xf numFmtId="168" fontId="14" fillId="0" borderId="0" xfId="10" applyNumberFormat="1" applyFont="1" applyAlignment="1">
      <alignment horizontal="right" vertical="center"/>
    </xf>
    <xf numFmtId="168" fontId="14" fillId="0" borderId="0" xfId="2" applyNumberFormat="1" applyFont="1" applyAlignment="1">
      <alignment horizontal="right" vertical="center" wrapText="1"/>
    </xf>
    <xf numFmtId="168" fontId="14" fillId="0" borderId="0" xfId="2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168" fontId="14" fillId="0" borderId="1" xfId="1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167" fontId="14" fillId="0" borderId="0" xfId="1" applyNumberFormat="1" applyFont="1" applyFill="1" applyBorder="1" applyAlignment="1">
      <alignment vertical="center"/>
    </xf>
    <xf numFmtId="167" fontId="14" fillId="0" borderId="0" xfId="1" applyNumberFormat="1" applyFont="1" applyBorder="1" applyAlignment="1">
      <alignment horizontal="right" vertical="center" wrapText="1"/>
    </xf>
    <xf numFmtId="167" fontId="14" fillId="0" borderId="1" xfId="1" applyNumberFormat="1" applyFont="1" applyBorder="1" applyAlignment="1">
      <alignment horizontal="right" vertical="center" wrapText="1"/>
    </xf>
    <xf numFmtId="167" fontId="14" fillId="0" borderId="0" xfId="1" applyNumberFormat="1" applyFont="1" applyFill="1" applyBorder="1" applyAlignment="1">
      <alignment horizontal="right" vertical="center" wrapText="1"/>
    </xf>
    <xf numFmtId="168" fontId="14" fillId="0" borderId="0" xfId="2" applyNumberFormat="1" applyFont="1" applyFill="1" applyAlignment="1">
      <alignment horizontal="right" vertical="center" wrapText="1"/>
    </xf>
    <xf numFmtId="168" fontId="14" fillId="0" borderId="0" xfId="2" applyNumberFormat="1" applyFont="1" applyFill="1" applyBorder="1" applyAlignment="1">
      <alignment horizontal="right" vertical="center" wrapText="1"/>
    </xf>
    <xf numFmtId="0" fontId="15" fillId="0" borderId="0" xfId="23" applyFont="1" applyAlignment="1">
      <alignment horizontal="left" vertical="center"/>
    </xf>
    <xf numFmtId="168" fontId="14" fillId="0" borderId="0" xfId="1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168" fontId="14" fillId="0" borderId="0" xfId="2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168" fontId="14" fillId="0" borderId="0" xfId="1" applyNumberFormat="1" applyFont="1" applyAlignment="1">
      <alignment vertical="top"/>
    </xf>
    <xf numFmtId="0" fontId="17" fillId="0" borderId="0" xfId="0" applyFont="1" applyAlignment="1">
      <alignment vertical="center"/>
    </xf>
    <xf numFmtId="168" fontId="14" fillId="0" borderId="0" xfId="10" applyNumberFormat="1" applyFont="1" applyFill="1" applyBorder="1" applyAlignment="1">
      <alignment vertical="center"/>
    </xf>
    <xf numFmtId="168" fontId="14" fillId="0" borderId="1" xfId="10" applyNumberFormat="1" applyFont="1" applyFill="1" applyBorder="1" applyAlignment="1">
      <alignment vertical="center"/>
    </xf>
    <xf numFmtId="168" fontId="14" fillId="0" borderId="0" xfId="10" applyNumberFormat="1" applyFont="1" applyFill="1" applyAlignment="1">
      <alignment horizontal="right" vertical="center"/>
    </xf>
    <xf numFmtId="167" fontId="14" fillId="0" borderId="0" xfId="1" applyNumberFormat="1" applyFont="1" applyAlignment="1">
      <alignment horizontal="right" vertical="center" wrapText="1"/>
    </xf>
    <xf numFmtId="167" fontId="14" fillId="0" borderId="0" xfId="1" applyNumberFormat="1" applyFont="1" applyFill="1" applyAlignment="1">
      <alignment horizontal="right" vertical="center" wrapText="1"/>
    </xf>
    <xf numFmtId="168" fontId="14" fillId="0" borderId="0" xfId="2" applyNumberFormat="1" applyFont="1" applyBorder="1" applyAlignment="1">
      <alignment vertical="center"/>
    </xf>
    <xf numFmtId="168" fontId="14" fillId="0" borderId="1" xfId="1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168" fontId="14" fillId="0" borderId="2" xfId="1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169" fontId="14" fillId="0" borderId="0" xfId="1" applyNumberFormat="1" applyFont="1" applyBorder="1" applyAlignment="1">
      <alignment vertical="center"/>
    </xf>
    <xf numFmtId="168" fontId="14" fillId="0" borderId="0" xfId="2" applyNumberFormat="1" applyFont="1" applyBorder="1" applyAlignment="1">
      <alignment horizontal="right" vertical="center"/>
    </xf>
    <xf numFmtId="168" fontId="14" fillId="0" borderId="1" xfId="2" applyNumberFormat="1" applyFont="1" applyBorder="1" applyAlignment="1">
      <alignment horizontal="right" vertical="center"/>
    </xf>
    <xf numFmtId="169" fontId="14" fillId="0" borderId="2" xfId="1" applyNumberFormat="1" applyFont="1" applyBorder="1" applyAlignment="1">
      <alignment vertical="center"/>
    </xf>
    <xf numFmtId="168" fontId="15" fillId="0" borderId="0" xfId="1" applyNumberFormat="1" applyFont="1" applyBorder="1" applyAlignment="1">
      <alignment vertical="center"/>
    </xf>
    <xf numFmtId="168" fontId="15" fillId="0" borderId="0" xfId="1" applyNumberFormat="1" applyFont="1" applyBorder="1" applyAlignment="1">
      <alignment horizontal="right" vertical="center"/>
    </xf>
    <xf numFmtId="168" fontId="15" fillId="0" borderId="0" xfId="1" applyNumberFormat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171" fontId="14" fillId="0" borderId="0" xfId="1" applyNumberFormat="1" applyFont="1" applyFill="1" applyBorder="1" applyAlignment="1">
      <alignment horizontal="right" vertical="center"/>
    </xf>
    <xf numFmtId="171" fontId="14" fillId="0" borderId="0" xfId="2" applyNumberFormat="1" applyFont="1" applyFill="1" applyAlignment="1">
      <alignment horizontal="right" vertical="center"/>
    </xf>
    <xf numFmtId="171" fontId="14" fillId="0" borderId="0" xfId="1" applyNumberFormat="1" applyFont="1" applyFill="1" applyAlignment="1">
      <alignment horizontal="right" vertical="center"/>
    </xf>
    <xf numFmtId="171" fontId="14" fillId="0" borderId="0" xfId="2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7" fillId="0" borderId="0" xfId="25" applyFont="1" applyAlignment="1">
      <alignment vertical="center"/>
    </xf>
    <xf numFmtId="0" fontId="17" fillId="0" borderId="0" xfId="25" applyFont="1" applyAlignment="1">
      <alignment horizontal="center" vertical="center"/>
    </xf>
    <xf numFmtId="0" fontId="17" fillId="0" borderId="1" xfId="25" applyFont="1" applyBorder="1" applyAlignment="1">
      <alignment horizontal="center" vertical="center"/>
    </xf>
    <xf numFmtId="0" fontId="17" fillId="0" borderId="1" xfId="25" applyFont="1" applyBorder="1" applyAlignment="1">
      <alignment vertical="center"/>
    </xf>
    <xf numFmtId="0" fontId="16" fillId="0" borderId="0" xfId="25" applyFont="1" applyAlignment="1">
      <alignment horizontal="justify" vertical="center" wrapText="1"/>
    </xf>
    <xf numFmtId="0" fontId="16" fillId="0" borderId="0" xfId="25" applyFont="1" applyAlignment="1">
      <alignment horizontal="center" vertical="center" wrapText="1"/>
    </xf>
    <xf numFmtId="0" fontId="16" fillId="0" borderId="1" xfId="25" applyFont="1" applyBorder="1" applyAlignment="1">
      <alignment horizontal="center" vertical="center" wrapText="1"/>
    </xf>
    <xf numFmtId="0" fontId="16" fillId="0" borderId="0" xfId="25" applyFont="1" applyAlignment="1">
      <alignment horizontal="right" vertical="center"/>
    </xf>
    <xf numFmtId="0" fontId="16" fillId="0" borderId="0" xfId="25" applyFont="1" applyAlignment="1">
      <alignment vertical="center" wrapText="1"/>
    </xf>
    <xf numFmtId="169" fontId="16" fillId="0" borderId="0" xfId="25" applyNumberFormat="1" applyFont="1" applyAlignment="1">
      <alignment horizontal="center" vertical="center"/>
    </xf>
    <xf numFmtId="169" fontId="16" fillId="0" borderId="0" xfId="25" applyNumberFormat="1" applyFont="1" applyAlignment="1">
      <alignment horizontal="left" vertical="center"/>
    </xf>
    <xf numFmtId="169" fontId="17" fillId="0" borderId="0" xfId="25" applyNumberFormat="1" applyFont="1" applyAlignment="1">
      <alignment horizontal="left" vertical="center"/>
    </xf>
    <xf numFmtId="168" fontId="17" fillId="0" borderId="0" xfId="11" applyNumberFormat="1" applyFont="1" applyFill="1" applyAlignment="1">
      <alignment horizontal="right" vertical="center"/>
    </xf>
    <xf numFmtId="168" fontId="17" fillId="0" borderId="0" xfId="11" applyNumberFormat="1" applyFont="1" applyFill="1" applyBorder="1" applyAlignment="1">
      <alignment horizontal="right" vertical="center"/>
    </xf>
    <xf numFmtId="173" fontId="17" fillId="0" borderId="0" xfId="11" applyNumberFormat="1" applyFont="1" applyFill="1" applyAlignment="1">
      <alignment horizontal="right" vertical="center"/>
    </xf>
    <xf numFmtId="167" fontId="17" fillId="0" borderId="0" xfId="7" applyNumberFormat="1" applyFont="1" applyFill="1" applyBorder="1" applyAlignment="1">
      <alignment horizontal="right" vertical="center" wrapText="1"/>
    </xf>
    <xf numFmtId="167" fontId="17" fillId="0" borderId="0" xfId="7" applyNumberFormat="1" applyFont="1" applyFill="1" applyAlignment="1">
      <alignment vertical="center"/>
    </xf>
    <xf numFmtId="167" fontId="17" fillId="0" borderId="0" xfId="7" applyNumberFormat="1" applyFont="1" applyFill="1" applyBorder="1" applyAlignment="1">
      <alignment vertical="center"/>
    </xf>
    <xf numFmtId="168" fontId="14" fillId="0" borderId="0" xfId="11" applyNumberFormat="1" applyFont="1" applyFill="1" applyAlignment="1">
      <alignment horizontal="right" vertical="center"/>
    </xf>
    <xf numFmtId="168" fontId="14" fillId="0" borderId="0" xfId="11" applyNumberFormat="1" applyFont="1" applyFill="1" applyBorder="1" applyAlignment="1">
      <alignment horizontal="right" vertical="center"/>
    </xf>
    <xf numFmtId="169" fontId="17" fillId="0" borderId="0" xfId="25" quotePrefix="1" applyNumberFormat="1" applyFont="1" applyAlignment="1">
      <alignment horizontal="left" vertical="center"/>
    </xf>
    <xf numFmtId="168" fontId="17" fillId="0" borderId="1" xfId="11" applyNumberFormat="1" applyFont="1" applyFill="1" applyBorder="1" applyAlignment="1">
      <alignment horizontal="right" vertical="center"/>
    </xf>
    <xf numFmtId="168" fontId="14" fillId="0" borderId="1" xfId="11" applyNumberFormat="1" applyFont="1" applyFill="1" applyBorder="1" applyAlignment="1">
      <alignment horizontal="right" vertical="center"/>
    </xf>
    <xf numFmtId="3" fontId="16" fillId="0" borderId="0" xfId="25" applyNumberFormat="1" applyFont="1" applyAlignment="1">
      <alignment horizontal="right" vertical="center" wrapText="1"/>
    </xf>
    <xf numFmtId="0" fontId="16" fillId="0" borderId="0" xfId="25" applyFont="1" applyAlignment="1">
      <alignment horizontal="right" vertical="center" wrapText="1"/>
    </xf>
    <xf numFmtId="169" fontId="17" fillId="0" borderId="0" xfId="7" applyNumberFormat="1" applyFont="1" applyFill="1" applyAlignment="1">
      <alignment vertical="center"/>
    </xf>
    <xf numFmtId="169" fontId="17" fillId="0" borderId="0" xfId="7" applyNumberFormat="1" applyFont="1" applyFill="1" applyBorder="1" applyAlignment="1">
      <alignment vertical="center"/>
    </xf>
    <xf numFmtId="168" fontId="17" fillId="0" borderId="0" xfId="18" applyNumberFormat="1" applyFont="1" applyFill="1" applyBorder="1" applyAlignment="1">
      <alignment horizontal="right" vertical="center"/>
    </xf>
    <xf numFmtId="169" fontId="14" fillId="0" borderId="0" xfId="7" applyNumberFormat="1" applyFont="1" applyFill="1" applyAlignment="1">
      <alignment vertical="center"/>
    </xf>
    <xf numFmtId="169" fontId="14" fillId="0" borderId="0" xfId="7" applyNumberFormat="1" applyFont="1" applyFill="1" applyBorder="1" applyAlignment="1">
      <alignment vertical="center"/>
    </xf>
    <xf numFmtId="168" fontId="14" fillId="0" borderId="0" xfId="18" applyNumberFormat="1" applyFont="1" applyFill="1" applyBorder="1" applyAlignment="1">
      <alignment horizontal="right" vertical="center"/>
    </xf>
    <xf numFmtId="169" fontId="19" fillId="0" borderId="0" xfId="25" applyNumberFormat="1" applyFont="1" applyAlignment="1">
      <alignment horizontal="left" vertical="center"/>
    </xf>
    <xf numFmtId="168" fontId="17" fillId="0" borderId="1" xfId="18" applyNumberFormat="1" applyFont="1" applyFill="1" applyBorder="1" applyAlignment="1">
      <alignment horizontal="right" vertical="center"/>
    </xf>
    <xf numFmtId="168" fontId="14" fillId="0" borderId="1" xfId="18" applyNumberFormat="1" applyFont="1" applyFill="1" applyBorder="1" applyAlignment="1">
      <alignment horizontal="right" vertical="center"/>
    </xf>
    <xf numFmtId="0" fontId="16" fillId="0" borderId="3" xfId="25" applyFont="1" applyBorder="1" applyAlignment="1">
      <alignment horizontal="center" vertical="center" wrapText="1"/>
    </xf>
    <xf numFmtId="169" fontId="16" fillId="0" borderId="1" xfId="25" applyNumberFormat="1" applyFont="1" applyBorder="1" applyAlignment="1">
      <alignment horizontal="center" vertical="center"/>
    </xf>
    <xf numFmtId="168" fontId="17" fillId="0" borderId="0" xfId="25" applyNumberFormat="1" applyFont="1" applyAlignment="1">
      <alignment horizontal="right" vertical="center"/>
    </xf>
    <xf numFmtId="168" fontId="14" fillId="0" borderId="0" xfId="25" applyNumberFormat="1" applyFont="1" applyAlignment="1">
      <alignment horizontal="right" vertical="center"/>
    </xf>
    <xf numFmtId="0" fontId="14" fillId="0" borderId="0" xfId="25" applyFont="1" applyAlignment="1">
      <alignment vertical="center"/>
    </xf>
    <xf numFmtId="168" fontId="17" fillId="0" borderId="1" xfId="25" applyNumberFormat="1" applyFont="1" applyBorder="1" applyAlignment="1">
      <alignment horizontal="right" vertical="center"/>
    </xf>
    <xf numFmtId="168" fontId="14" fillId="0" borderId="1" xfId="25" applyNumberFormat="1" applyFont="1" applyBorder="1" applyAlignment="1">
      <alignment horizontal="right" vertical="center"/>
    </xf>
    <xf numFmtId="0" fontId="17" fillId="0" borderId="0" xfId="25" applyFont="1" applyAlignment="1">
      <alignment horizontal="left" vertical="center"/>
    </xf>
    <xf numFmtId="169" fontId="16" fillId="0" borderId="0" xfId="25" applyNumberFormat="1" applyFont="1" applyAlignment="1">
      <alignment vertical="center"/>
    </xf>
    <xf numFmtId="169" fontId="17" fillId="0" borderId="0" xfId="25" applyNumberFormat="1" applyFont="1" applyAlignment="1">
      <alignment vertical="center"/>
    </xf>
    <xf numFmtId="169" fontId="16" fillId="0" borderId="0" xfId="25" quotePrefix="1" applyNumberFormat="1" applyFont="1" applyAlignment="1">
      <alignment horizontal="left" vertical="center"/>
    </xf>
    <xf numFmtId="169" fontId="17" fillId="0" borderId="1" xfId="7" applyNumberFormat="1" applyFont="1" applyFill="1" applyBorder="1" applyAlignment="1">
      <alignment vertical="top"/>
    </xf>
    <xf numFmtId="169" fontId="14" fillId="0" borderId="1" xfId="7" applyNumberFormat="1" applyFont="1" applyFill="1" applyBorder="1" applyAlignment="1">
      <alignment vertical="top"/>
    </xf>
    <xf numFmtId="168" fontId="17" fillId="0" borderId="2" xfId="11" applyNumberFormat="1" applyFont="1" applyFill="1" applyBorder="1" applyAlignment="1">
      <alignment horizontal="right" vertical="center"/>
    </xf>
    <xf numFmtId="169" fontId="16" fillId="0" borderId="0" xfId="24" applyNumberFormat="1" applyFont="1" applyAlignment="1">
      <alignment horizontal="left" vertical="center"/>
    </xf>
    <xf numFmtId="0" fontId="17" fillId="0" borderId="0" xfId="21" applyFont="1" applyAlignment="1">
      <alignment vertical="center"/>
    </xf>
    <xf numFmtId="169" fontId="17" fillId="0" borderId="0" xfId="24" applyNumberFormat="1" applyFont="1" applyAlignment="1">
      <alignment horizontal="left" vertical="center"/>
    </xf>
    <xf numFmtId="0" fontId="17" fillId="0" borderId="0" xfId="21" applyFont="1" applyAlignment="1">
      <alignment horizontal="center" vertical="center"/>
    </xf>
    <xf numFmtId="167" fontId="14" fillId="0" borderId="0" xfId="7" applyNumberFormat="1" applyFont="1" applyFill="1" applyBorder="1" applyAlignment="1">
      <alignment horizontal="right" vertical="center" wrapText="1"/>
    </xf>
    <xf numFmtId="167" fontId="17" fillId="0" borderId="0" xfId="8" applyNumberFormat="1" applyFont="1" applyFill="1" applyBorder="1" applyAlignment="1">
      <alignment horizontal="right" vertical="top" wrapText="1"/>
    </xf>
  </cellXfs>
  <cellStyles count="32">
    <cellStyle name="Comma" xfId="1" builtinId="3"/>
    <cellStyle name="Comma 153 2" xfId="31" xr:uid="{4FA68D72-9D8B-46BC-8A76-B72AE69D0DA8}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Currency 2" xfId="30" xr:uid="{45DFE6A2-3131-4834-8238-09617FED71D6}"/>
    <cellStyle name="Normal" xfId="0" builtinId="0"/>
    <cellStyle name="Normal 2" xfId="20" xr:uid="{00000000-0005-0000-0000-000014000000}"/>
    <cellStyle name="Normal 2 11 4" xfId="21" xr:uid="{00000000-0005-0000-0000-000015000000}"/>
    <cellStyle name="Normal 2 2" xfId="22" xr:uid="{00000000-0005-0000-0000-000016000000}"/>
    <cellStyle name="Normal 3" xfId="23" xr:uid="{00000000-0005-0000-0000-000017000000}"/>
    <cellStyle name="Normal 3 2" xfId="24" xr:uid="{00000000-0005-0000-0000-000018000000}"/>
    <cellStyle name="Normal 4" xfId="25" xr:uid="{00000000-0005-0000-0000-000019000000}"/>
    <cellStyle name="Normal 7" xfId="26" xr:uid="{00000000-0005-0000-0000-00001A000000}"/>
    <cellStyle name="Normal 8" xfId="27" xr:uid="{00000000-0005-0000-0000-00001B000000}"/>
    <cellStyle name="เครื่องหมายจุลภาค_MS-q103" xfId="28" xr:uid="{00000000-0005-0000-0000-00001C000000}"/>
    <cellStyle name="ปกติ_MS-q10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0"/>
  <sheetViews>
    <sheetView topLeftCell="A83" zoomScale="115" zoomScaleNormal="115" zoomScaleSheetLayoutView="100" workbookViewId="0">
      <selection activeCell="J86" sqref="J86"/>
    </sheetView>
  </sheetViews>
  <sheetFormatPr defaultColWidth="9.42578125" defaultRowHeight="20.100000000000001" customHeight="1"/>
  <cols>
    <col min="1" max="1" width="1.42578125" style="2" customWidth="1"/>
    <col min="2" max="2" width="1.5703125" style="2" customWidth="1"/>
    <col min="3" max="3" width="26.85546875" style="2" customWidth="1"/>
    <col min="4" max="4" width="8" style="2" customWidth="1"/>
    <col min="5" max="5" width="0.5703125" style="2" customWidth="1"/>
    <col min="6" max="6" width="14.5703125" style="2" customWidth="1"/>
    <col min="7" max="7" width="0.5703125" style="2" customWidth="1"/>
    <col min="8" max="8" width="12.5703125" style="2" customWidth="1"/>
    <col min="9" max="9" width="0.5703125" style="2" customWidth="1"/>
    <col min="10" max="10" width="14.5703125" style="2" customWidth="1"/>
    <col min="11" max="11" width="0.5703125" style="2" customWidth="1"/>
    <col min="12" max="12" width="12.5703125" style="2" customWidth="1"/>
    <col min="13" max="16384" width="9.42578125" style="2"/>
  </cols>
  <sheetData>
    <row r="1" spans="1:12" ht="20.100000000000001" customHeight="1">
      <c r="A1" s="1" t="s">
        <v>0</v>
      </c>
      <c r="B1" s="1"/>
      <c r="C1" s="1"/>
    </row>
    <row r="2" spans="1:12" ht="20.100000000000001" customHeight="1">
      <c r="A2" s="1" t="s">
        <v>1</v>
      </c>
      <c r="B2" s="1"/>
      <c r="C2" s="1"/>
    </row>
    <row r="3" spans="1:12" ht="20.100000000000001" customHeight="1">
      <c r="A3" s="32" t="s">
        <v>134</v>
      </c>
      <c r="B3" s="32"/>
      <c r="C3" s="32"/>
      <c r="D3" s="3"/>
      <c r="E3" s="3"/>
      <c r="F3" s="3"/>
      <c r="G3" s="3"/>
      <c r="H3" s="20"/>
      <c r="I3" s="20"/>
      <c r="J3" s="20"/>
      <c r="K3" s="3"/>
      <c r="L3" s="3"/>
    </row>
    <row r="4" spans="1:12" ht="20.100000000000001" customHeight="1">
      <c r="A4" s="33"/>
      <c r="B4" s="33"/>
      <c r="C4" s="33"/>
    </row>
    <row r="5" spans="1:12" ht="19.5" customHeight="1">
      <c r="F5" s="3"/>
      <c r="G5" s="3"/>
      <c r="H5" s="3"/>
      <c r="I5" s="3"/>
      <c r="J5" s="3"/>
      <c r="K5" s="3"/>
      <c r="L5" s="4" t="s">
        <v>2</v>
      </c>
    </row>
    <row r="6" spans="1:12" ht="19.5" customHeight="1">
      <c r="A6" s="1"/>
      <c r="B6" s="1"/>
      <c r="C6" s="5"/>
      <c r="D6" s="6"/>
      <c r="E6" s="6"/>
      <c r="F6" s="76" t="s">
        <v>3</v>
      </c>
      <c r="G6" s="76"/>
      <c r="H6" s="76"/>
      <c r="I6" s="6"/>
      <c r="J6" s="76" t="s">
        <v>4</v>
      </c>
      <c r="K6" s="76"/>
      <c r="L6" s="76"/>
    </row>
    <row r="7" spans="1:12" ht="19.5" customHeight="1">
      <c r="A7" s="1"/>
      <c r="B7" s="1"/>
      <c r="C7" s="8"/>
      <c r="D7" s="8"/>
      <c r="E7" s="8"/>
      <c r="F7" s="34" t="s">
        <v>5</v>
      </c>
      <c r="G7" s="35"/>
      <c r="H7" s="34" t="s">
        <v>6</v>
      </c>
      <c r="I7" s="35"/>
      <c r="J7" s="34" t="s">
        <v>5</v>
      </c>
      <c r="K7" s="35"/>
      <c r="L7" s="34" t="s">
        <v>6</v>
      </c>
    </row>
    <row r="8" spans="1:12" ht="19.5" customHeight="1">
      <c r="A8" s="1"/>
      <c r="B8" s="1"/>
      <c r="C8" s="8"/>
      <c r="D8" s="8"/>
      <c r="E8" s="8"/>
      <c r="F8" s="35" t="s">
        <v>135</v>
      </c>
      <c r="G8" s="35"/>
      <c r="H8" s="35" t="s">
        <v>7</v>
      </c>
      <c r="I8" s="35"/>
      <c r="J8" s="35" t="s">
        <v>135</v>
      </c>
      <c r="K8" s="35"/>
      <c r="L8" s="35" t="s">
        <v>7</v>
      </c>
    </row>
    <row r="9" spans="1:12" ht="19.5" customHeight="1">
      <c r="A9" s="8"/>
      <c r="B9" s="6"/>
      <c r="C9" s="8"/>
      <c r="D9" s="9" t="s">
        <v>8</v>
      </c>
      <c r="E9" s="35"/>
      <c r="F9" s="11" t="s">
        <v>9</v>
      </c>
      <c r="G9" s="10"/>
      <c r="H9" s="11" t="s">
        <v>10</v>
      </c>
      <c r="I9" s="10"/>
      <c r="J9" s="11" t="s">
        <v>9</v>
      </c>
      <c r="K9" s="10"/>
      <c r="L9" s="11" t="s">
        <v>10</v>
      </c>
    </row>
    <row r="10" spans="1:12" ht="8.25" customHeight="1">
      <c r="A10" s="8"/>
      <c r="B10" s="6"/>
      <c r="C10" s="8"/>
      <c r="D10" s="36"/>
      <c r="E10" s="35"/>
      <c r="F10" s="10"/>
      <c r="G10" s="10"/>
      <c r="H10" s="10"/>
      <c r="I10" s="10"/>
      <c r="J10" s="10"/>
      <c r="K10" s="10"/>
      <c r="L10" s="10"/>
    </row>
    <row r="11" spans="1:12" ht="19.5" customHeight="1">
      <c r="A11" s="1" t="s">
        <v>11</v>
      </c>
      <c r="B11" s="1"/>
      <c r="C11" s="5"/>
      <c r="D11" s="6"/>
      <c r="E11" s="6"/>
      <c r="F11" s="37"/>
      <c r="G11" s="37"/>
      <c r="H11" s="37"/>
      <c r="I11" s="37"/>
      <c r="J11" s="37"/>
      <c r="K11" s="37"/>
      <c r="L11" s="37"/>
    </row>
    <row r="12" spans="1:12" ht="8.25" customHeight="1">
      <c r="A12" s="1"/>
      <c r="B12" s="1"/>
      <c r="C12" s="5"/>
      <c r="D12" s="6"/>
      <c r="E12" s="6"/>
      <c r="F12" s="37"/>
      <c r="G12" s="37"/>
      <c r="H12" s="37"/>
      <c r="I12" s="37"/>
      <c r="J12" s="37"/>
      <c r="K12" s="37"/>
      <c r="L12" s="37"/>
    </row>
    <row r="13" spans="1:12" ht="19.5" customHeight="1">
      <c r="A13" s="1" t="s">
        <v>12</v>
      </c>
      <c r="B13" s="1"/>
      <c r="C13" s="38"/>
      <c r="D13" s="6"/>
      <c r="E13" s="6"/>
      <c r="F13" s="37"/>
      <c r="G13" s="37"/>
      <c r="H13" s="37"/>
      <c r="I13" s="37"/>
      <c r="J13" s="37"/>
      <c r="K13" s="37"/>
      <c r="L13" s="37"/>
    </row>
    <row r="14" spans="1:12" ht="8.25" customHeight="1">
      <c r="A14" s="1"/>
      <c r="B14" s="1"/>
      <c r="C14" s="5"/>
      <c r="D14" s="6"/>
      <c r="E14" s="6"/>
      <c r="F14" s="37"/>
      <c r="G14" s="37"/>
      <c r="H14" s="37"/>
      <c r="I14" s="37"/>
      <c r="J14" s="21"/>
      <c r="K14" s="37"/>
      <c r="L14" s="37"/>
    </row>
    <row r="15" spans="1:12" ht="19.5" customHeight="1">
      <c r="A15" s="2" t="s">
        <v>13</v>
      </c>
      <c r="C15" s="14"/>
      <c r="D15" s="39"/>
      <c r="E15" s="39"/>
      <c r="F15" s="21">
        <v>21068</v>
      </c>
      <c r="G15" s="40"/>
      <c r="H15" s="21">
        <v>22105</v>
      </c>
      <c r="I15" s="22"/>
      <c r="J15" s="41">
        <v>8442</v>
      </c>
      <c r="K15" s="21"/>
      <c r="L15" s="21">
        <v>8061</v>
      </c>
    </row>
    <row r="16" spans="1:12" ht="19.5" customHeight="1">
      <c r="A16" s="2" t="s">
        <v>14</v>
      </c>
      <c r="C16" s="14"/>
      <c r="D16" s="39"/>
      <c r="E16" s="39"/>
      <c r="F16" s="21"/>
      <c r="G16" s="40"/>
      <c r="H16" s="21"/>
      <c r="I16" s="22"/>
      <c r="J16" s="41"/>
      <c r="K16" s="21"/>
      <c r="L16" s="21"/>
    </row>
    <row r="17" spans="1:12" ht="19.5" customHeight="1">
      <c r="B17" s="2" t="s">
        <v>15</v>
      </c>
      <c r="C17" s="14"/>
      <c r="D17" s="39"/>
      <c r="E17" s="39"/>
      <c r="F17" s="21">
        <v>0</v>
      </c>
      <c r="G17" s="40"/>
      <c r="H17" s="22">
        <v>5016</v>
      </c>
      <c r="I17" s="22"/>
      <c r="J17" s="21">
        <v>0</v>
      </c>
      <c r="K17" s="21"/>
      <c r="L17" s="21">
        <v>5016</v>
      </c>
    </row>
    <row r="18" spans="1:12" ht="19.5" customHeight="1">
      <c r="A18" s="2" t="s">
        <v>16</v>
      </c>
      <c r="C18" s="14"/>
      <c r="D18" s="39">
        <v>7</v>
      </c>
      <c r="E18" s="39"/>
      <c r="F18" s="21">
        <v>63190</v>
      </c>
      <c r="G18" s="40"/>
      <c r="H18" s="21">
        <v>63654</v>
      </c>
      <c r="I18" s="22"/>
      <c r="J18" s="21">
        <v>5905</v>
      </c>
      <c r="K18" s="21"/>
      <c r="L18" s="21">
        <v>16200</v>
      </c>
    </row>
    <row r="19" spans="1:12" ht="19.5" customHeight="1">
      <c r="A19" s="2" t="s">
        <v>17</v>
      </c>
      <c r="C19" s="14"/>
      <c r="D19" s="39">
        <v>16.3</v>
      </c>
      <c r="E19" s="39"/>
      <c r="F19" s="21">
        <v>0</v>
      </c>
      <c r="G19" s="40"/>
      <c r="H19" s="21">
        <v>0</v>
      </c>
      <c r="I19" s="22"/>
      <c r="J19" s="21">
        <v>440206</v>
      </c>
      <c r="K19" s="21"/>
      <c r="L19" s="21">
        <v>403706</v>
      </c>
    </row>
    <row r="20" spans="1:12" ht="19.5" customHeight="1">
      <c r="A20" s="2" t="s">
        <v>18</v>
      </c>
      <c r="C20" s="14"/>
      <c r="D20" s="39"/>
      <c r="E20" s="39"/>
      <c r="F20" s="21">
        <v>11239</v>
      </c>
      <c r="G20" s="40"/>
      <c r="H20" s="22">
        <v>11050</v>
      </c>
      <c r="I20" s="22"/>
      <c r="J20" s="22">
        <v>1116</v>
      </c>
      <c r="K20" s="22"/>
      <c r="L20" s="22">
        <v>1254</v>
      </c>
    </row>
    <row r="21" spans="1:12" ht="19.5" customHeight="1">
      <c r="A21" s="24" t="s">
        <v>19</v>
      </c>
      <c r="C21" s="14"/>
      <c r="D21" s="39"/>
      <c r="E21" s="39"/>
      <c r="F21" s="21">
        <v>39456</v>
      </c>
      <c r="G21" s="40"/>
      <c r="H21" s="21">
        <v>37737</v>
      </c>
      <c r="I21" s="22"/>
      <c r="J21" s="22">
        <v>3755</v>
      </c>
      <c r="K21" s="22"/>
      <c r="L21" s="21">
        <v>3182</v>
      </c>
    </row>
    <row r="22" spans="1:12" ht="19.5" customHeight="1">
      <c r="A22" s="24" t="s">
        <v>20</v>
      </c>
      <c r="B22" s="24"/>
      <c r="C22" s="18"/>
      <c r="D22" s="39"/>
      <c r="E22" s="39"/>
      <c r="F22" s="42">
        <v>389</v>
      </c>
      <c r="G22" s="40"/>
      <c r="H22" s="23">
        <v>1011</v>
      </c>
      <c r="I22" s="22"/>
      <c r="J22" s="23">
        <v>36</v>
      </c>
      <c r="K22" s="22"/>
      <c r="L22" s="23">
        <v>427</v>
      </c>
    </row>
    <row r="23" spans="1:12" ht="8.25" customHeight="1">
      <c r="A23" s="1"/>
      <c r="B23" s="1"/>
      <c r="C23" s="5"/>
      <c r="D23" s="6"/>
      <c r="E23" s="6"/>
      <c r="F23" s="37"/>
      <c r="G23" s="37"/>
      <c r="H23" s="43"/>
      <c r="I23" s="43"/>
      <c r="J23" s="43"/>
      <c r="K23" s="43"/>
      <c r="L23" s="43"/>
    </row>
    <row r="24" spans="1:12" ht="19.5" customHeight="1">
      <c r="A24" s="1" t="s">
        <v>21</v>
      </c>
      <c r="B24" s="1"/>
      <c r="C24" s="5"/>
      <c r="D24" s="39"/>
      <c r="E24" s="39"/>
      <c r="F24" s="58">
        <f>SUM(F15:F22)</f>
        <v>135342</v>
      </c>
      <c r="G24" s="37"/>
      <c r="H24" s="45">
        <f>SUM(H15:H22)</f>
        <v>140573</v>
      </c>
      <c r="I24" s="43"/>
      <c r="J24" s="45">
        <f>SUM(J15:J23)</f>
        <v>459460</v>
      </c>
      <c r="K24" s="43"/>
      <c r="L24" s="45">
        <f>SUM(L15:L22)</f>
        <v>437846</v>
      </c>
    </row>
    <row r="25" spans="1:12" ht="19.5" customHeight="1">
      <c r="C25" s="14"/>
      <c r="D25" s="14"/>
      <c r="E25" s="14"/>
      <c r="F25" s="46"/>
      <c r="G25" s="46"/>
      <c r="H25" s="46"/>
      <c r="I25" s="46"/>
      <c r="J25" s="46"/>
      <c r="K25" s="46"/>
      <c r="L25" s="46"/>
    </row>
    <row r="26" spans="1:12" ht="19.5" customHeight="1">
      <c r="A26" s="1" t="s">
        <v>22</v>
      </c>
      <c r="B26" s="1"/>
      <c r="C26" s="5"/>
      <c r="D26" s="6"/>
      <c r="E26" s="6"/>
      <c r="F26" s="37"/>
      <c r="G26" s="37"/>
      <c r="H26" s="37"/>
      <c r="I26" s="37"/>
      <c r="J26" s="37"/>
      <c r="K26" s="37"/>
      <c r="L26" s="37"/>
    </row>
    <row r="27" spans="1:12" ht="8.25" customHeight="1">
      <c r="A27" s="1"/>
      <c r="B27" s="1"/>
      <c r="C27" s="5"/>
      <c r="D27" s="6"/>
      <c r="E27" s="6"/>
      <c r="F27" s="37"/>
      <c r="G27" s="37"/>
      <c r="H27" s="37"/>
      <c r="I27" s="37"/>
      <c r="J27" s="37"/>
      <c r="K27" s="37"/>
      <c r="L27" s="37"/>
    </row>
    <row r="28" spans="1:12" ht="19.5" customHeight="1">
      <c r="A28" s="2" t="s">
        <v>14</v>
      </c>
      <c r="C28" s="14"/>
      <c r="D28" s="39"/>
      <c r="E28" s="39"/>
      <c r="F28" s="22"/>
      <c r="G28" s="40"/>
      <c r="H28" s="22"/>
      <c r="I28" s="22"/>
      <c r="J28" s="22"/>
      <c r="K28" s="22"/>
      <c r="L28" s="21"/>
    </row>
    <row r="29" spans="1:12" ht="19.5" customHeight="1">
      <c r="B29" s="2" t="s">
        <v>15</v>
      </c>
      <c r="C29" s="14"/>
      <c r="D29" s="39"/>
      <c r="E29" s="39"/>
      <c r="F29" s="22">
        <v>1000</v>
      </c>
      <c r="G29" s="40"/>
      <c r="H29" s="22">
        <v>1000</v>
      </c>
      <c r="I29" s="22"/>
      <c r="J29" s="22">
        <v>0</v>
      </c>
      <c r="K29" s="22"/>
      <c r="L29" s="21">
        <v>0</v>
      </c>
    </row>
    <row r="30" spans="1:12" ht="19.5" customHeight="1">
      <c r="A30" s="2" t="s">
        <v>23</v>
      </c>
      <c r="C30" s="14"/>
      <c r="D30" s="39"/>
      <c r="E30" s="39"/>
      <c r="F30" s="22">
        <v>0</v>
      </c>
      <c r="G30" s="40"/>
      <c r="H30" s="22">
        <v>0</v>
      </c>
      <c r="I30" s="22"/>
      <c r="J30" s="25">
        <v>701790</v>
      </c>
      <c r="K30" s="22"/>
      <c r="L30" s="21">
        <v>701790</v>
      </c>
    </row>
    <row r="31" spans="1:12" ht="19.5" customHeight="1">
      <c r="A31" s="2" t="s">
        <v>24</v>
      </c>
      <c r="C31" s="14"/>
      <c r="D31" s="39">
        <v>8</v>
      </c>
      <c r="E31" s="39"/>
      <c r="F31" s="40">
        <v>1285527</v>
      </c>
      <c r="G31" s="40"/>
      <c r="H31" s="25">
        <v>1303998</v>
      </c>
      <c r="I31" s="22"/>
      <c r="J31" s="25">
        <v>9832</v>
      </c>
      <c r="K31" s="22"/>
      <c r="L31" s="22">
        <v>11532</v>
      </c>
    </row>
    <row r="32" spans="1:12" ht="19.5" customHeight="1">
      <c r="A32" s="2" t="s">
        <v>25</v>
      </c>
      <c r="C32" s="14"/>
      <c r="D32" s="39">
        <v>9</v>
      </c>
      <c r="E32" s="39"/>
      <c r="F32" s="40">
        <v>12079</v>
      </c>
      <c r="G32" s="40"/>
      <c r="H32" s="22">
        <v>13818</v>
      </c>
      <c r="I32" s="25"/>
      <c r="J32" s="25">
        <v>5797</v>
      </c>
      <c r="K32" s="25"/>
      <c r="L32" s="22">
        <v>6274</v>
      </c>
    </row>
    <row r="33" spans="1:12" ht="19.5" customHeight="1">
      <c r="A33" s="2" t="s">
        <v>26</v>
      </c>
      <c r="C33" s="14"/>
      <c r="D33" s="39">
        <v>8</v>
      </c>
      <c r="E33" s="39"/>
      <c r="F33" s="40">
        <v>5723</v>
      </c>
      <c r="G33" s="40"/>
      <c r="H33" s="25">
        <v>4220</v>
      </c>
      <c r="I33" s="25"/>
      <c r="J33" s="25">
        <v>834</v>
      </c>
      <c r="K33" s="25"/>
      <c r="L33" s="25">
        <v>701</v>
      </c>
    </row>
    <row r="34" spans="1:12" ht="19.5" customHeight="1">
      <c r="A34" s="24" t="s">
        <v>27</v>
      </c>
      <c r="C34" s="14"/>
      <c r="D34" s="39"/>
      <c r="E34" s="39"/>
      <c r="F34" s="40">
        <v>15056</v>
      </c>
      <c r="G34" s="40"/>
      <c r="H34" s="21">
        <v>11514</v>
      </c>
      <c r="I34" s="25"/>
      <c r="J34" s="25">
        <v>0</v>
      </c>
      <c r="K34" s="25"/>
      <c r="L34" s="21">
        <v>0</v>
      </c>
    </row>
    <row r="35" spans="1:12" ht="19.5" customHeight="1">
      <c r="A35" s="2" t="s">
        <v>172</v>
      </c>
      <c r="C35" s="14"/>
      <c r="D35" s="39"/>
      <c r="E35" s="39"/>
      <c r="F35" s="40">
        <v>16979</v>
      </c>
      <c r="G35" s="40"/>
      <c r="H35" s="22">
        <v>16476</v>
      </c>
      <c r="I35" s="22"/>
      <c r="J35" s="22">
        <v>1687</v>
      </c>
      <c r="K35" s="22"/>
      <c r="L35" s="25">
        <v>1598</v>
      </c>
    </row>
    <row r="36" spans="1:12" ht="19.5" customHeight="1">
      <c r="A36" s="2" t="s">
        <v>28</v>
      </c>
      <c r="C36" s="14"/>
      <c r="E36" s="39"/>
      <c r="F36" s="42">
        <v>1836</v>
      </c>
      <c r="G36" s="40"/>
      <c r="H36" s="23">
        <v>2086</v>
      </c>
      <c r="I36" s="22"/>
      <c r="J36" s="23">
        <v>445</v>
      </c>
      <c r="K36" s="22"/>
      <c r="L36" s="23">
        <v>445</v>
      </c>
    </row>
    <row r="37" spans="1:12" ht="8.25" customHeight="1">
      <c r="A37" s="1"/>
      <c r="B37" s="1"/>
      <c r="C37" s="5"/>
      <c r="D37" s="6"/>
      <c r="E37" s="6"/>
      <c r="F37" s="37"/>
      <c r="G37" s="37"/>
      <c r="H37" s="37"/>
      <c r="I37" s="37"/>
      <c r="J37" s="37"/>
      <c r="K37" s="37"/>
      <c r="L37" s="37"/>
    </row>
    <row r="38" spans="1:12" ht="19.5" customHeight="1">
      <c r="A38" s="1" t="s">
        <v>29</v>
      </c>
      <c r="B38" s="1"/>
      <c r="C38" s="5"/>
      <c r="D38" s="39"/>
      <c r="E38" s="39"/>
      <c r="F38" s="58">
        <f>SUM(F29:F36)</f>
        <v>1338200</v>
      </c>
      <c r="G38" s="47"/>
      <c r="H38" s="44">
        <f>SUM(H29:H36)</f>
        <v>1353112</v>
      </c>
      <c r="I38" s="47"/>
      <c r="J38" s="44">
        <f>SUM(J29:J36)</f>
        <v>720385</v>
      </c>
      <c r="K38" s="47"/>
      <c r="L38" s="44">
        <f>SUM(L29:L36)</f>
        <v>722340</v>
      </c>
    </row>
    <row r="39" spans="1:12" ht="8.25" customHeight="1">
      <c r="A39" s="1"/>
      <c r="B39" s="1"/>
      <c r="C39" s="5"/>
      <c r="D39" s="6"/>
      <c r="E39" s="6"/>
      <c r="F39" s="47"/>
      <c r="G39" s="47"/>
      <c r="H39" s="47"/>
      <c r="I39" s="47"/>
      <c r="J39" s="47"/>
      <c r="K39" s="47"/>
      <c r="L39" s="47"/>
    </row>
    <row r="40" spans="1:12" ht="19.5" customHeight="1" thickBot="1">
      <c r="A40" s="1" t="s">
        <v>30</v>
      </c>
      <c r="B40" s="1"/>
      <c r="C40" s="5"/>
      <c r="D40" s="6"/>
      <c r="E40" s="6"/>
      <c r="F40" s="48">
        <f>SUM(F24+F38)</f>
        <v>1473542</v>
      </c>
      <c r="G40" s="37"/>
      <c r="H40" s="48">
        <f>SUM(H24+H38)</f>
        <v>1493685</v>
      </c>
      <c r="I40" s="37"/>
      <c r="J40" s="48">
        <f>SUM(J24+J38)</f>
        <v>1179845</v>
      </c>
      <c r="K40" s="37"/>
      <c r="L40" s="48">
        <f>SUM(L24+L38)</f>
        <v>1160186</v>
      </c>
    </row>
    <row r="41" spans="1:12" ht="19.5" customHeight="1" thickTop="1">
      <c r="A41" s="1"/>
      <c r="B41" s="1"/>
      <c r="C41" s="5"/>
      <c r="D41" s="6"/>
      <c r="E41" s="6"/>
      <c r="F41" s="47"/>
      <c r="G41" s="37"/>
      <c r="H41" s="47"/>
      <c r="I41" s="37"/>
      <c r="J41" s="47"/>
      <c r="K41" s="37"/>
      <c r="L41" s="47"/>
    </row>
    <row r="42" spans="1:12" ht="19.5" customHeight="1">
      <c r="A42" s="1"/>
      <c r="B42" s="1"/>
      <c r="C42" s="5"/>
      <c r="D42" s="6"/>
      <c r="E42" s="6"/>
      <c r="F42" s="47"/>
      <c r="G42" s="37"/>
      <c r="H42" s="47"/>
      <c r="I42" s="37"/>
      <c r="J42" s="47"/>
      <c r="K42" s="37"/>
      <c r="L42" s="47"/>
    </row>
    <row r="43" spans="1:12" ht="19.5" customHeight="1">
      <c r="A43" s="1"/>
      <c r="B43" s="1"/>
      <c r="C43" s="5"/>
      <c r="D43" s="6"/>
      <c r="E43" s="6"/>
      <c r="F43" s="47"/>
      <c r="G43" s="37"/>
      <c r="H43" s="47"/>
      <c r="I43" s="37"/>
      <c r="J43" s="47"/>
      <c r="K43" s="37"/>
      <c r="L43" s="47"/>
    </row>
    <row r="44" spans="1:12" ht="19.5" customHeight="1">
      <c r="A44" s="24" t="s">
        <v>31</v>
      </c>
      <c r="B44" s="24"/>
      <c r="C44" s="24"/>
      <c r="D44" s="24"/>
      <c r="E44" s="24"/>
      <c r="F44" s="49"/>
      <c r="G44" s="49"/>
    </row>
    <row r="45" spans="1:12" ht="19.5" customHeight="1">
      <c r="A45" s="24"/>
      <c r="B45" s="24"/>
      <c r="C45" s="24"/>
      <c r="D45" s="24"/>
      <c r="E45" s="24"/>
      <c r="F45" s="49"/>
      <c r="G45" s="49"/>
    </row>
    <row r="46" spans="1:12" ht="14.1" customHeight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ht="21.95" customHeight="1">
      <c r="A47" s="3" t="s">
        <v>32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20.100000000000001" customHeight="1">
      <c r="A48" s="1" t="str">
        <f>+A1</f>
        <v>บริษัท แม็ทชิ่ง แม็กซิไมซ์ โซลูชั่น จำกัด (มหาชน)</v>
      </c>
      <c r="B48" s="1"/>
      <c r="C48" s="1"/>
    </row>
    <row r="49" spans="1:12" ht="20.100000000000001" customHeight="1">
      <c r="A49" s="1" t="s">
        <v>1</v>
      </c>
      <c r="B49" s="1"/>
      <c r="C49" s="1"/>
    </row>
    <row r="50" spans="1:12" ht="20.100000000000001" customHeight="1">
      <c r="A50" s="32" t="str">
        <f>+A3</f>
        <v>ณ วันที่ 30 มิถุนายน พ.ศ. 2568</v>
      </c>
      <c r="B50" s="32"/>
      <c r="C50" s="32"/>
      <c r="D50" s="3"/>
      <c r="E50" s="3"/>
      <c r="F50" s="3"/>
      <c r="G50" s="3"/>
      <c r="H50" s="3"/>
      <c r="I50" s="3"/>
      <c r="J50" s="3"/>
      <c r="K50" s="3"/>
      <c r="L50" s="3"/>
    </row>
    <row r="51" spans="1:12" ht="19.5" customHeight="1"/>
    <row r="52" spans="1:12" ht="20.100000000000001" customHeight="1">
      <c r="F52" s="3"/>
      <c r="G52" s="3"/>
      <c r="H52" s="3"/>
      <c r="I52" s="3"/>
      <c r="J52" s="3"/>
      <c r="K52" s="3"/>
      <c r="L52" s="4" t="s">
        <v>2</v>
      </c>
    </row>
    <row r="53" spans="1:12" ht="20.100000000000001" customHeight="1">
      <c r="A53" s="1"/>
      <c r="B53" s="1"/>
      <c r="C53" s="5"/>
      <c r="D53" s="6"/>
      <c r="E53" s="6"/>
      <c r="F53" s="76" t="s">
        <v>3</v>
      </c>
      <c r="G53" s="76"/>
      <c r="H53" s="76"/>
      <c r="I53" s="6"/>
      <c r="J53" s="76" t="s">
        <v>4</v>
      </c>
      <c r="K53" s="76"/>
      <c r="L53" s="76"/>
    </row>
    <row r="54" spans="1:12" ht="20.100000000000001" customHeight="1">
      <c r="A54" s="1"/>
      <c r="B54" s="1"/>
      <c r="C54" s="8"/>
      <c r="D54" s="8"/>
      <c r="E54" s="8"/>
      <c r="F54" s="7" t="s">
        <v>5</v>
      </c>
      <c r="G54" s="35"/>
      <c r="H54" s="7" t="s">
        <v>6</v>
      </c>
      <c r="I54" s="35"/>
      <c r="J54" s="7" t="s">
        <v>5</v>
      </c>
      <c r="K54" s="35"/>
      <c r="L54" s="7" t="s">
        <v>6</v>
      </c>
    </row>
    <row r="55" spans="1:12" ht="20.100000000000001" customHeight="1">
      <c r="A55" s="1"/>
      <c r="B55" s="1"/>
      <c r="C55" s="8"/>
      <c r="D55" s="8"/>
      <c r="E55" s="8"/>
      <c r="F55" s="35" t="s">
        <v>135</v>
      </c>
      <c r="G55" s="35"/>
      <c r="H55" s="35" t="s">
        <v>7</v>
      </c>
      <c r="I55" s="35"/>
      <c r="J55" s="35" t="s">
        <v>135</v>
      </c>
      <c r="K55" s="35"/>
      <c r="L55" s="35" t="s">
        <v>7</v>
      </c>
    </row>
    <row r="56" spans="1:12" ht="20.100000000000001" customHeight="1">
      <c r="A56" s="8"/>
      <c r="B56" s="6"/>
      <c r="C56" s="8"/>
      <c r="D56" s="9" t="s">
        <v>8</v>
      </c>
      <c r="E56" s="35"/>
      <c r="F56" s="11" t="s">
        <v>9</v>
      </c>
      <c r="G56" s="10"/>
      <c r="H56" s="11" t="s">
        <v>10</v>
      </c>
      <c r="I56" s="10"/>
      <c r="J56" s="11" t="s">
        <v>9</v>
      </c>
      <c r="K56" s="10"/>
      <c r="L56" s="11" t="s">
        <v>10</v>
      </c>
    </row>
    <row r="57" spans="1:12" ht="8.25" customHeight="1">
      <c r="A57" s="8"/>
      <c r="B57" s="6"/>
      <c r="C57" s="8"/>
      <c r="D57" s="36"/>
      <c r="E57" s="35"/>
      <c r="F57" s="10"/>
      <c r="G57" s="10"/>
      <c r="H57" s="10"/>
      <c r="I57" s="10"/>
      <c r="J57" s="10"/>
      <c r="K57" s="10"/>
      <c r="L57" s="10"/>
    </row>
    <row r="58" spans="1:12" ht="20.100000000000001" customHeight="1">
      <c r="A58" s="1" t="s">
        <v>33</v>
      </c>
      <c r="B58" s="1"/>
      <c r="C58" s="5"/>
      <c r="F58" s="51"/>
      <c r="G58" s="51"/>
      <c r="H58" s="51"/>
      <c r="I58" s="51"/>
      <c r="J58" s="51"/>
      <c r="K58" s="51"/>
      <c r="L58" s="51"/>
    </row>
    <row r="59" spans="1:12" ht="8.25" customHeight="1">
      <c r="C59" s="14"/>
      <c r="F59" s="51"/>
      <c r="G59" s="51"/>
      <c r="H59" s="51"/>
      <c r="I59" s="51"/>
      <c r="J59" s="51"/>
      <c r="K59" s="51"/>
      <c r="L59" s="51"/>
    </row>
    <row r="60" spans="1:12" ht="20.100000000000001" customHeight="1">
      <c r="A60" s="1" t="s">
        <v>34</v>
      </c>
      <c r="B60" s="1"/>
      <c r="C60" s="5"/>
      <c r="F60" s="51"/>
      <c r="G60" s="51"/>
      <c r="H60" s="51"/>
      <c r="I60" s="51"/>
      <c r="J60" s="51"/>
      <c r="K60" s="51"/>
      <c r="L60" s="51"/>
    </row>
    <row r="61" spans="1:12" ht="7.5" customHeight="1">
      <c r="C61" s="14"/>
      <c r="F61" s="51"/>
      <c r="G61" s="51"/>
      <c r="H61" s="51"/>
      <c r="I61" s="51"/>
      <c r="J61" s="51"/>
      <c r="K61" s="51"/>
      <c r="L61" s="51"/>
    </row>
    <row r="62" spans="1:12" ht="20.100000000000001" customHeight="1">
      <c r="A62" s="2" t="s">
        <v>157</v>
      </c>
      <c r="D62" s="17">
        <v>11</v>
      </c>
      <c r="E62" s="52"/>
      <c r="F62" s="53">
        <v>26000</v>
      </c>
      <c r="G62" s="53"/>
      <c r="H62" s="26">
        <v>0</v>
      </c>
      <c r="I62" s="26"/>
      <c r="J62" s="26">
        <v>26000</v>
      </c>
      <c r="K62" s="26"/>
      <c r="L62" s="26">
        <v>0</v>
      </c>
    </row>
    <row r="63" spans="1:12" ht="20.100000000000001" customHeight="1">
      <c r="A63" s="2" t="s">
        <v>35</v>
      </c>
      <c r="D63" s="17">
        <v>12</v>
      </c>
      <c r="E63" s="52"/>
      <c r="F63" s="53">
        <v>44453</v>
      </c>
      <c r="G63" s="53"/>
      <c r="H63" s="26">
        <v>33034</v>
      </c>
      <c r="I63" s="26"/>
      <c r="J63" s="26">
        <v>1601</v>
      </c>
      <c r="K63" s="26"/>
      <c r="L63" s="26">
        <v>2270</v>
      </c>
    </row>
    <row r="64" spans="1:12" ht="20.100000000000001" customHeight="1">
      <c r="A64" s="2" t="s">
        <v>36</v>
      </c>
      <c r="C64" s="14"/>
      <c r="D64" s="17"/>
      <c r="E64" s="52"/>
      <c r="F64" s="53"/>
      <c r="G64" s="53"/>
      <c r="H64" s="27"/>
      <c r="I64" s="27"/>
      <c r="J64" s="27"/>
      <c r="K64" s="27"/>
      <c r="L64" s="27"/>
    </row>
    <row r="65" spans="1:12" ht="20.100000000000001" customHeight="1">
      <c r="B65" s="2" t="s">
        <v>37</v>
      </c>
      <c r="C65" s="54"/>
      <c r="D65" s="17">
        <v>16.399999999999999</v>
      </c>
      <c r="E65" s="52"/>
      <c r="F65" s="55">
        <v>43908</v>
      </c>
      <c r="G65" s="53"/>
      <c r="H65" s="26">
        <v>43908</v>
      </c>
      <c r="I65" s="26"/>
      <c r="J65" s="26">
        <v>0</v>
      </c>
      <c r="K65" s="26"/>
      <c r="L65" s="26">
        <v>0</v>
      </c>
    </row>
    <row r="66" spans="1:12" ht="20.100000000000001" customHeight="1">
      <c r="A66" s="2" t="s">
        <v>38</v>
      </c>
      <c r="C66" s="14"/>
      <c r="D66" s="17"/>
      <c r="E66" s="52"/>
      <c r="F66" s="53"/>
      <c r="G66" s="53"/>
      <c r="H66" s="27"/>
      <c r="I66" s="27"/>
      <c r="J66" s="27"/>
      <c r="K66" s="27"/>
      <c r="L66" s="27"/>
    </row>
    <row r="67" spans="1:12" ht="20.100000000000001" customHeight="1">
      <c r="B67" s="2" t="s">
        <v>39</v>
      </c>
      <c r="C67" s="14"/>
      <c r="D67" s="17"/>
      <c r="E67" s="52"/>
      <c r="F67" s="53">
        <v>3366</v>
      </c>
      <c r="G67" s="53"/>
      <c r="H67" s="27">
        <v>3001</v>
      </c>
      <c r="I67" s="26"/>
      <c r="J67" s="27">
        <v>1016</v>
      </c>
      <c r="K67" s="26"/>
      <c r="L67" s="26">
        <v>957</v>
      </c>
    </row>
    <row r="68" spans="1:12" ht="20.100000000000001" customHeight="1">
      <c r="A68" s="2" t="s">
        <v>40</v>
      </c>
      <c r="C68" s="14"/>
      <c r="D68" s="17"/>
      <c r="E68" s="52"/>
      <c r="F68" s="56">
        <v>5857</v>
      </c>
      <c r="G68" s="53"/>
      <c r="H68" s="28">
        <v>6811</v>
      </c>
      <c r="I68" s="29"/>
      <c r="J68" s="28">
        <v>437</v>
      </c>
      <c r="K68" s="29"/>
      <c r="L68" s="28">
        <v>391</v>
      </c>
    </row>
    <row r="69" spans="1:12" ht="8.25" customHeight="1">
      <c r="C69" s="14"/>
      <c r="F69" s="51"/>
      <c r="G69" s="51"/>
      <c r="H69" s="57"/>
      <c r="I69" s="57"/>
      <c r="J69" s="57"/>
      <c r="K69" s="57"/>
      <c r="L69" s="57"/>
    </row>
    <row r="70" spans="1:12" ht="20.100000000000001" customHeight="1">
      <c r="A70" s="1" t="s">
        <v>41</v>
      </c>
      <c r="B70" s="1"/>
      <c r="C70" s="5"/>
      <c r="F70" s="44">
        <f>SUM(F62:F68)</f>
        <v>123584</v>
      </c>
      <c r="G70" s="47"/>
      <c r="H70" s="58">
        <f>SUM(H62:H68)</f>
        <v>86754</v>
      </c>
      <c r="I70" s="59"/>
      <c r="J70" s="58">
        <f>SUM(J62:J68)</f>
        <v>29054</v>
      </c>
      <c r="K70" s="59"/>
      <c r="L70" s="58">
        <f>SUM(L62:L68)</f>
        <v>3618</v>
      </c>
    </row>
    <row r="71" spans="1:12" ht="20.100000000000001" customHeight="1">
      <c r="C71" s="14"/>
      <c r="F71" s="51"/>
      <c r="G71" s="51"/>
      <c r="H71" s="51"/>
      <c r="I71" s="51"/>
      <c r="J71" s="51"/>
      <c r="K71" s="51"/>
      <c r="L71" s="51"/>
    </row>
    <row r="72" spans="1:12" ht="20.100000000000001" customHeight="1">
      <c r="A72" s="1" t="s">
        <v>42</v>
      </c>
      <c r="B72" s="1"/>
      <c r="C72" s="5"/>
      <c r="F72" s="51"/>
      <c r="G72" s="51"/>
      <c r="H72" s="51"/>
      <c r="I72" s="51"/>
      <c r="J72" s="51"/>
      <c r="K72" s="51"/>
      <c r="L72" s="51"/>
    </row>
    <row r="73" spans="1:12" ht="8.25" customHeight="1">
      <c r="C73" s="14"/>
      <c r="F73" s="51"/>
      <c r="G73" s="51"/>
      <c r="H73" s="51"/>
      <c r="I73" s="51"/>
      <c r="J73" s="51"/>
      <c r="K73" s="51"/>
      <c r="L73" s="51"/>
    </row>
    <row r="74" spans="1:12" ht="20.100000000000001" customHeight="1">
      <c r="A74" s="2" t="s">
        <v>36</v>
      </c>
      <c r="C74" s="14"/>
      <c r="D74" s="17">
        <v>16.399999999999999</v>
      </c>
      <c r="E74" s="52"/>
      <c r="F74" s="26">
        <v>60230</v>
      </c>
      <c r="G74" s="26"/>
      <c r="H74" s="26">
        <v>82184</v>
      </c>
      <c r="I74" s="26"/>
      <c r="J74" s="26">
        <v>0</v>
      </c>
      <c r="K74" s="26"/>
      <c r="L74" s="26">
        <v>0</v>
      </c>
    </row>
    <row r="75" spans="1:12" ht="20.100000000000001" customHeight="1">
      <c r="A75" s="60" t="s">
        <v>38</v>
      </c>
      <c r="B75" s="60"/>
      <c r="C75" s="60"/>
      <c r="D75" s="17"/>
      <c r="E75" s="61"/>
      <c r="F75" s="26">
        <v>10658</v>
      </c>
      <c r="G75" s="26"/>
      <c r="H75" s="26">
        <v>12513</v>
      </c>
      <c r="I75" s="26"/>
      <c r="J75" s="26">
        <v>6489</v>
      </c>
      <c r="K75" s="26"/>
      <c r="L75" s="26">
        <v>7006</v>
      </c>
    </row>
    <row r="76" spans="1:12" ht="20.100000000000001" customHeight="1">
      <c r="A76" s="2" t="s">
        <v>43</v>
      </c>
      <c r="C76" s="14"/>
      <c r="D76" s="52"/>
      <c r="E76" s="52"/>
      <c r="F76" s="28">
        <v>23679</v>
      </c>
      <c r="G76" s="29"/>
      <c r="H76" s="28">
        <v>24018</v>
      </c>
      <c r="I76" s="29"/>
      <c r="J76" s="28">
        <v>7680</v>
      </c>
      <c r="K76" s="29"/>
      <c r="L76" s="28">
        <v>7278</v>
      </c>
    </row>
    <row r="77" spans="1:12" ht="8.25" customHeight="1">
      <c r="C77" s="14"/>
      <c r="F77" s="51"/>
      <c r="G77" s="51"/>
      <c r="H77" s="57"/>
      <c r="I77" s="57"/>
      <c r="J77" s="57"/>
      <c r="K77" s="57"/>
      <c r="L77" s="57"/>
    </row>
    <row r="78" spans="1:12" ht="20.100000000000001" customHeight="1">
      <c r="A78" s="1" t="s">
        <v>44</v>
      </c>
      <c r="B78" s="1"/>
      <c r="C78" s="5"/>
      <c r="F78" s="44">
        <f>SUM(F74:F77)</f>
        <v>94567</v>
      </c>
      <c r="G78" s="37"/>
      <c r="H78" s="58">
        <f>SUM(H74:H77)</f>
        <v>118715</v>
      </c>
      <c r="I78" s="62"/>
      <c r="J78" s="58">
        <f>SUM(J74:J77)</f>
        <v>14169</v>
      </c>
      <c r="K78" s="62"/>
      <c r="L78" s="58">
        <f>SUM(L74:L77)</f>
        <v>14284</v>
      </c>
    </row>
    <row r="79" spans="1:12" ht="8.25" customHeight="1">
      <c r="C79" s="14"/>
      <c r="F79" s="51"/>
      <c r="G79" s="51"/>
      <c r="H79" s="57"/>
      <c r="I79" s="57"/>
      <c r="J79" s="57"/>
      <c r="K79" s="57"/>
      <c r="L79" s="57"/>
    </row>
    <row r="80" spans="1:12" ht="20.100000000000001" customHeight="1">
      <c r="A80" s="1" t="s">
        <v>45</v>
      </c>
      <c r="B80" s="1"/>
      <c r="C80" s="5"/>
      <c r="F80" s="44">
        <f>SUM(F70+F78)</f>
        <v>218151</v>
      </c>
      <c r="G80" s="51"/>
      <c r="H80" s="58">
        <f>SUM(H70+H78)</f>
        <v>205469</v>
      </c>
      <c r="I80" s="57"/>
      <c r="J80" s="58">
        <f>SUM(J70+J78)</f>
        <v>43223</v>
      </c>
      <c r="K80" s="57"/>
      <c r="L80" s="58">
        <f>SUM(L70+L78)</f>
        <v>17902</v>
      </c>
    </row>
    <row r="81" spans="1:12" ht="20.100000000000001" customHeight="1">
      <c r="A81" s="1"/>
      <c r="B81" s="1"/>
      <c r="C81" s="5"/>
      <c r="F81" s="15"/>
      <c r="G81" s="12"/>
      <c r="H81" s="15"/>
      <c r="I81" s="12"/>
      <c r="J81" s="15"/>
      <c r="K81" s="12"/>
      <c r="L81" s="16"/>
    </row>
    <row r="82" spans="1:12" ht="20.100000000000001" customHeight="1">
      <c r="A82" s="1"/>
      <c r="B82" s="1"/>
      <c r="C82" s="5"/>
      <c r="F82" s="15"/>
      <c r="G82" s="12"/>
      <c r="H82" s="15"/>
      <c r="I82" s="12"/>
      <c r="J82" s="15"/>
      <c r="K82" s="12"/>
      <c r="L82" s="16"/>
    </row>
    <row r="83" spans="1:12" ht="20.100000000000001" customHeight="1">
      <c r="A83" s="1"/>
      <c r="B83" s="1"/>
      <c r="C83" s="5"/>
      <c r="F83" s="15"/>
      <c r="G83" s="12"/>
      <c r="H83" s="15"/>
      <c r="I83" s="12"/>
      <c r="J83" s="15"/>
      <c r="K83" s="12"/>
      <c r="L83" s="16"/>
    </row>
    <row r="84" spans="1:12" ht="20.100000000000001" customHeight="1">
      <c r="A84" s="1"/>
      <c r="B84" s="1"/>
      <c r="C84" s="5"/>
      <c r="F84" s="15"/>
      <c r="G84" s="12"/>
      <c r="H84" s="15"/>
      <c r="I84" s="12"/>
      <c r="J84" s="15"/>
      <c r="K84" s="12"/>
      <c r="L84" s="16"/>
    </row>
    <row r="85" spans="1:12" ht="20.100000000000001" customHeight="1">
      <c r="A85" s="1"/>
      <c r="B85" s="1"/>
      <c r="C85" s="5"/>
      <c r="F85" s="15"/>
      <c r="G85" s="12"/>
      <c r="H85" s="15"/>
      <c r="I85" s="12"/>
      <c r="J85" s="15"/>
      <c r="K85" s="12"/>
      <c r="L85" s="16"/>
    </row>
    <row r="86" spans="1:12" ht="20.100000000000001" customHeight="1">
      <c r="A86" s="1"/>
      <c r="B86" s="1"/>
      <c r="C86" s="5"/>
      <c r="F86" s="15"/>
      <c r="G86" s="12"/>
      <c r="H86" s="15"/>
      <c r="I86" s="12"/>
      <c r="J86" s="15"/>
      <c r="K86" s="12"/>
      <c r="L86" s="16"/>
    </row>
    <row r="87" spans="1:12" ht="20.100000000000001" customHeight="1">
      <c r="A87" s="1"/>
      <c r="B87" s="1"/>
      <c r="C87" s="5"/>
      <c r="F87" s="15"/>
      <c r="G87" s="12"/>
      <c r="H87" s="15"/>
      <c r="I87" s="12"/>
      <c r="J87" s="15"/>
      <c r="K87" s="12"/>
      <c r="L87" s="16"/>
    </row>
    <row r="88" spans="1:12" ht="20.100000000000001" customHeight="1">
      <c r="A88" s="1"/>
      <c r="B88" s="1"/>
      <c r="C88" s="5"/>
      <c r="F88" s="15"/>
      <c r="G88" s="12"/>
      <c r="H88" s="15"/>
      <c r="I88" s="12"/>
      <c r="J88" s="15"/>
      <c r="K88" s="12"/>
      <c r="L88" s="16"/>
    </row>
    <row r="89" spans="1:12" ht="20.100000000000001" customHeight="1">
      <c r="A89" s="1"/>
      <c r="B89" s="1"/>
      <c r="C89" s="5"/>
      <c r="F89" s="15"/>
      <c r="G89" s="12"/>
      <c r="H89" s="15"/>
      <c r="I89" s="12"/>
      <c r="J89" s="15"/>
      <c r="K89" s="12"/>
      <c r="L89" s="16"/>
    </row>
    <row r="90" spans="1:12" ht="5.25" customHeight="1">
      <c r="A90" s="1"/>
      <c r="B90" s="1"/>
      <c r="C90" s="5"/>
      <c r="F90" s="15"/>
      <c r="G90" s="12"/>
      <c r="H90" s="15"/>
      <c r="I90" s="12"/>
      <c r="J90" s="15"/>
      <c r="K90" s="12"/>
      <c r="L90" s="16"/>
    </row>
    <row r="91" spans="1:12" ht="20.100000000000001" customHeight="1">
      <c r="A91" s="24" t="s">
        <v>31</v>
      </c>
      <c r="B91" s="24"/>
      <c r="C91" s="24"/>
      <c r="D91" s="24"/>
      <c r="E91" s="24"/>
      <c r="F91" s="49"/>
      <c r="G91" s="49"/>
    </row>
    <row r="92" spans="1:12" ht="20.100000000000001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</row>
    <row r="93" spans="1:12" ht="11.2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</row>
    <row r="94" spans="1:12" ht="21.95" customHeight="1">
      <c r="A94" s="3" t="str">
        <f>A47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20.100000000000001" customHeight="1">
      <c r="A95" s="1" t="str">
        <f>+A48</f>
        <v>บริษัท แม็ทชิ่ง แม็กซิไมซ์ โซลูชั่น จำกัด (มหาชน)</v>
      </c>
      <c r="B95" s="1"/>
      <c r="C95" s="1"/>
    </row>
    <row r="96" spans="1:12" ht="20.100000000000001" customHeight="1">
      <c r="A96" s="1" t="s">
        <v>1</v>
      </c>
      <c r="B96" s="1"/>
      <c r="C96" s="1"/>
    </row>
    <row r="97" spans="1:12" ht="20.100000000000001" customHeight="1">
      <c r="A97" s="32" t="str">
        <f>+A3</f>
        <v>ณ วันที่ 30 มิถุนายน พ.ศ. 2568</v>
      </c>
      <c r="B97" s="32"/>
      <c r="C97" s="32"/>
      <c r="D97" s="3"/>
      <c r="E97" s="3"/>
      <c r="F97" s="3"/>
      <c r="G97" s="3"/>
      <c r="H97" s="3"/>
      <c r="I97" s="3"/>
      <c r="J97" s="3"/>
      <c r="K97" s="3"/>
      <c r="L97" s="3"/>
    </row>
    <row r="99" spans="1:12" ht="20.100000000000001" customHeight="1">
      <c r="F99" s="3"/>
      <c r="G99" s="3"/>
      <c r="H99" s="3"/>
      <c r="I99" s="3"/>
      <c r="J99" s="3"/>
      <c r="K99" s="3"/>
      <c r="L99" s="4" t="s">
        <v>2</v>
      </c>
    </row>
    <row r="100" spans="1:12" ht="20.100000000000001" customHeight="1">
      <c r="A100" s="1"/>
      <c r="B100" s="1"/>
      <c r="C100" s="5"/>
      <c r="D100" s="6"/>
      <c r="E100" s="6"/>
      <c r="F100" s="76" t="s">
        <v>3</v>
      </c>
      <c r="G100" s="76"/>
      <c r="H100" s="76"/>
      <c r="I100" s="6"/>
      <c r="J100" s="76" t="s">
        <v>4</v>
      </c>
      <c r="K100" s="76"/>
      <c r="L100" s="76"/>
    </row>
    <row r="101" spans="1:12" ht="20.100000000000001" customHeight="1">
      <c r="A101" s="1"/>
      <c r="B101" s="1"/>
      <c r="C101" s="8"/>
      <c r="D101" s="8"/>
      <c r="E101" s="8"/>
      <c r="F101" s="7" t="s">
        <v>5</v>
      </c>
      <c r="G101" s="35"/>
      <c r="H101" s="7" t="s">
        <v>6</v>
      </c>
      <c r="I101" s="35"/>
      <c r="J101" s="7" t="s">
        <v>5</v>
      </c>
      <c r="K101" s="35"/>
      <c r="L101" s="7" t="s">
        <v>6</v>
      </c>
    </row>
    <row r="102" spans="1:12" ht="20.100000000000001" customHeight="1">
      <c r="A102" s="1"/>
      <c r="B102" s="1"/>
      <c r="C102" s="8"/>
      <c r="D102" s="8"/>
      <c r="E102" s="8"/>
      <c r="F102" s="35" t="s">
        <v>135</v>
      </c>
      <c r="G102" s="35"/>
      <c r="H102" s="35" t="s">
        <v>7</v>
      </c>
      <c r="I102" s="35"/>
      <c r="J102" s="35" t="s">
        <v>135</v>
      </c>
      <c r="K102" s="35"/>
      <c r="L102" s="35" t="s">
        <v>7</v>
      </c>
    </row>
    <row r="103" spans="1:12" ht="20.100000000000001" customHeight="1">
      <c r="A103" s="1"/>
      <c r="B103" s="1"/>
      <c r="C103" s="8"/>
      <c r="D103" s="36"/>
      <c r="E103" s="8"/>
      <c r="F103" s="11" t="s">
        <v>9</v>
      </c>
      <c r="G103" s="10"/>
      <c r="H103" s="11" t="s">
        <v>10</v>
      </c>
      <c r="I103" s="10"/>
      <c r="J103" s="11" t="s">
        <v>9</v>
      </c>
      <c r="K103" s="10"/>
      <c r="L103" s="11" t="s">
        <v>10</v>
      </c>
    </row>
    <row r="104" spans="1:12" ht="8.25" customHeight="1">
      <c r="A104" s="1"/>
      <c r="B104" s="1"/>
      <c r="C104" s="8"/>
      <c r="D104" s="36"/>
      <c r="E104" s="8"/>
      <c r="F104" s="10"/>
      <c r="G104" s="10"/>
      <c r="H104" s="10"/>
      <c r="I104" s="10"/>
      <c r="J104" s="10"/>
      <c r="K104" s="10"/>
      <c r="L104" s="10"/>
    </row>
    <row r="105" spans="1:12" ht="20.100000000000001" customHeight="1">
      <c r="A105" s="1" t="s">
        <v>33</v>
      </c>
      <c r="B105" s="1"/>
      <c r="C105" s="5"/>
      <c r="F105" s="51"/>
      <c r="G105" s="51"/>
      <c r="H105" s="51"/>
      <c r="I105" s="51"/>
      <c r="J105" s="51"/>
      <c r="K105" s="51"/>
      <c r="L105" s="51"/>
    </row>
    <row r="106" spans="1:12" ht="8.25" customHeight="1">
      <c r="C106" s="14"/>
      <c r="F106" s="51"/>
      <c r="G106" s="51"/>
      <c r="H106" s="51"/>
      <c r="I106" s="51"/>
      <c r="J106" s="51"/>
      <c r="K106" s="51"/>
      <c r="L106" s="51"/>
    </row>
    <row r="107" spans="1:12" ht="20.100000000000001" customHeight="1">
      <c r="A107" s="1" t="s">
        <v>46</v>
      </c>
      <c r="B107" s="1"/>
      <c r="C107" s="5"/>
      <c r="F107" s="51"/>
      <c r="G107" s="51"/>
      <c r="H107" s="51"/>
      <c r="I107" s="51"/>
      <c r="J107" s="51"/>
      <c r="K107" s="51"/>
      <c r="L107" s="51"/>
    </row>
    <row r="108" spans="1:12" ht="20.100000000000001" customHeight="1">
      <c r="A108" s="2" t="s">
        <v>47</v>
      </c>
      <c r="C108" s="14"/>
      <c r="F108" s="51"/>
      <c r="G108" s="51"/>
      <c r="H108" s="51"/>
      <c r="I108" s="51"/>
      <c r="J108" s="51"/>
      <c r="K108" s="51"/>
      <c r="L108" s="51"/>
    </row>
    <row r="109" spans="1:12" ht="20.100000000000001" customHeight="1">
      <c r="B109" s="2" t="s">
        <v>48</v>
      </c>
      <c r="D109" s="17"/>
      <c r="F109" s="51"/>
      <c r="G109" s="51"/>
      <c r="H109" s="51"/>
      <c r="I109" s="51"/>
      <c r="J109" s="51"/>
      <c r="K109" s="51"/>
      <c r="L109" s="51"/>
    </row>
    <row r="110" spans="1:12" ht="20.100000000000001" customHeight="1">
      <c r="C110" s="2" t="s">
        <v>49</v>
      </c>
      <c r="D110" s="52"/>
      <c r="E110" s="52"/>
      <c r="F110" s="19"/>
      <c r="G110" s="63"/>
      <c r="H110" s="19"/>
      <c r="I110" s="64"/>
      <c r="J110" s="19"/>
      <c r="K110" s="64"/>
      <c r="L110" s="19"/>
    </row>
    <row r="111" spans="1:12" ht="20.100000000000001" customHeight="1" thickBot="1">
      <c r="C111" s="2" t="s">
        <v>50</v>
      </c>
      <c r="D111" s="52"/>
      <c r="E111" s="52"/>
      <c r="F111" s="30">
        <v>781630</v>
      </c>
      <c r="G111" s="63"/>
      <c r="H111" s="30">
        <v>781630</v>
      </c>
      <c r="I111" s="19"/>
      <c r="J111" s="30">
        <v>781630</v>
      </c>
      <c r="K111" s="26"/>
      <c r="L111" s="30">
        <v>781630</v>
      </c>
    </row>
    <row r="112" spans="1:12" ht="8.25" customHeight="1" thickTop="1">
      <c r="C112" s="14"/>
      <c r="D112" s="65"/>
      <c r="E112" s="66"/>
      <c r="F112" s="67"/>
      <c r="G112" s="67"/>
      <c r="H112" s="67"/>
      <c r="I112" s="68"/>
      <c r="J112" s="67"/>
      <c r="K112" s="69"/>
      <c r="L112" s="67"/>
    </row>
    <row r="113" spans="1:12" ht="20.100000000000001" customHeight="1">
      <c r="B113" s="2" t="s">
        <v>51</v>
      </c>
      <c r="D113" s="52"/>
      <c r="E113" s="52"/>
      <c r="F113" s="70"/>
      <c r="G113" s="70"/>
      <c r="H113" s="70"/>
      <c r="I113" s="70"/>
      <c r="J113" s="70"/>
      <c r="K113" s="70"/>
      <c r="L113" s="70"/>
    </row>
    <row r="114" spans="1:12" ht="20.100000000000001" customHeight="1">
      <c r="C114" s="2" t="s">
        <v>52</v>
      </c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 ht="20.100000000000001" customHeight="1">
      <c r="C115" s="2" t="s">
        <v>53</v>
      </c>
      <c r="F115" s="26">
        <v>781629</v>
      </c>
      <c r="G115" s="64"/>
      <c r="H115" s="26">
        <v>781629</v>
      </c>
      <c r="I115" s="26"/>
      <c r="J115" s="26">
        <v>781629</v>
      </c>
      <c r="K115" s="26"/>
      <c r="L115" s="26">
        <v>781629</v>
      </c>
    </row>
    <row r="116" spans="1:12" ht="20.100000000000001" customHeight="1">
      <c r="A116" s="2" t="s">
        <v>54</v>
      </c>
      <c r="D116" s="52"/>
      <c r="E116" s="52"/>
      <c r="F116" s="71">
        <v>355635</v>
      </c>
      <c r="G116" s="64"/>
      <c r="H116" s="26">
        <v>355635</v>
      </c>
      <c r="I116" s="26"/>
      <c r="J116" s="26">
        <v>355635</v>
      </c>
      <c r="K116" s="26"/>
      <c r="L116" s="26">
        <v>355635</v>
      </c>
    </row>
    <row r="117" spans="1:12" ht="20.100000000000001" customHeight="1">
      <c r="A117" s="2" t="s">
        <v>81</v>
      </c>
      <c r="D117" s="52"/>
      <c r="E117" s="52"/>
      <c r="F117" s="72"/>
      <c r="G117" s="72"/>
      <c r="H117" s="27"/>
      <c r="I117" s="27"/>
      <c r="J117" s="27"/>
      <c r="K117" s="27"/>
      <c r="L117" s="27"/>
    </row>
    <row r="118" spans="1:12" ht="20.100000000000001" customHeight="1">
      <c r="B118" s="2" t="s">
        <v>55</v>
      </c>
      <c r="D118" s="52"/>
      <c r="E118" s="52"/>
      <c r="F118" s="73">
        <v>118127</v>
      </c>
      <c r="G118" s="64"/>
      <c r="H118" s="31">
        <v>150952</v>
      </c>
      <c r="I118" s="26"/>
      <c r="J118" s="31">
        <v>-642</v>
      </c>
      <c r="K118" s="26"/>
      <c r="L118" s="31">
        <v>5020</v>
      </c>
    </row>
    <row r="119" spans="1:12" ht="8.25" customHeight="1">
      <c r="C119" s="14"/>
      <c r="F119" s="51"/>
      <c r="G119" s="51"/>
      <c r="H119" s="51"/>
      <c r="I119" s="51"/>
      <c r="J119" s="51"/>
      <c r="K119" s="51"/>
      <c r="L119" s="51"/>
    </row>
    <row r="120" spans="1:12" ht="20.100000000000001" customHeight="1">
      <c r="A120" s="2" t="s">
        <v>56</v>
      </c>
      <c r="C120" s="14"/>
      <c r="F120" s="37">
        <f>SUM(F115:F118)</f>
        <v>1255391</v>
      </c>
      <c r="G120" s="37"/>
      <c r="H120" s="37">
        <f>SUM(H115:H118)</f>
        <v>1288216</v>
      </c>
      <c r="I120" s="37"/>
      <c r="J120" s="37">
        <f>SUM(J115:J118)</f>
        <v>1136622</v>
      </c>
      <c r="K120" s="37"/>
      <c r="L120" s="62">
        <f>SUM(L115:L118)</f>
        <v>1142284</v>
      </c>
    </row>
    <row r="121" spans="1:12" ht="20.100000000000001" customHeight="1">
      <c r="A121" s="2" t="s">
        <v>57</v>
      </c>
      <c r="C121" s="14"/>
      <c r="D121" s="52"/>
      <c r="F121" s="74">
        <v>0</v>
      </c>
      <c r="G121" s="72"/>
      <c r="H121" s="74">
        <v>0</v>
      </c>
      <c r="I121" s="64"/>
      <c r="J121" s="74">
        <v>0</v>
      </c>
      <c r="K121" s="64"/>
      <c r="L121" s="73">
        <v>0</v>
      </c>
    </row>
    <row r="122" spans="1:12" ht="8.25" customHeight="1">
      <c r="A122" s="1"/>
      <c r="B122" s="1"/>
      <c r="C122" s="5"/>
      <c r="F122" s="51"/>
      <c r="G122" s="51"/>
      <c r="H122" s="51"/>
      <c r="I122" s="51"/>
      <c r="J122" s="51"/>
      <c r="K122" s="51"/>
      <c r="L122" s="51"/>
    </row>
    <row r="123" spans="1:12" ht="20.100000000000001" customHeight="1">
      <c r="A123" s="1" t="s">
        <v>58</v>
      </c>
      <c r="B123" s="1"/>
      <c r="C123" s="5"/>
      <c r="F123" s="44">
        <f>SUM(F120:F121)</f>
        <v>1255391</v>
      </c>
      <c r="G123" s="37"/>
      <c r="H123" s="44">
        <f>SUM(H120:H121)</f>
        <v>1288216</v>
      </c>
      <c r="I123" s="37"/>
      <c r="J123" s="44">
        <f>SUM(J120:J121)</f>
        <v>1136622</v>
      </c>
      <c r="K123" s="37"/>
      <c r="L123" s="58">
        <f>SUM(L120:L121)</f>
        <v>1142284</v>
      </c>
    </row>
    <row r="124" spans="1:12" ht="8.25" customHeight="1">
      <c r="C124" s="14"/>
      <c r="F124" s="51"/>
      <c r="G124" s="51"/>
      <c r="H124" s="51"/>
      <c r="I124" s="51"/>
      <c r="J124" s="51"/>
      <c r="K124" s="51"/>
      <c r="L124" s="51"/>
    </row>
    <row r="125" spans="1:12" ht="20.100000000000001" customHeight="1" thickBot="1">
      <c r="A125" s="1" t="s">
        <v>59</v>
      </c>
      <c r="B125" s="1"/>
      <c r="C125" s="5"/>
      <c r="F125" s="48">
        <f>SUM(F80+F123)</f>
        <v>1473542</v>
      </c>
      <c r="G125" s="47"/>
      <c r="H125" s="48">
        <f>SUM(H80+H123)</f>
        <v>1493685</v>
      </c>
      <c r="I125" s="47"/>
      <c r="J125" s="48">
        <f>+J123+J80</f>
        <v>1179845</v>
      </c>
      <c r="K125" s="47"/>
      <c r="L125" s="48">
        <f>SUM(L80+L123)</f>
        <v>1160186</v>
      </c>
    </row>
    <row r="126" spans="1:12" ht="20.100000000000001" customHeight="1" thickTop="1">
      <c r="F126" s="12"/>
      <c r="G126" s="12"/>
      <c r="H126" s="12"/>
      <c r="I126" s="12"/>
      <c r="J126" s="12"/>
      <c r="K126" s="12"/>
      <c r="L126" s="12"/>
    </row>
    <row r="127" spans="1:12" ht="20.100000000000001" customHeight="1">
      <c r="F127" s="12"/>
      <c r="G127" s="12"/>
      <c r="H127" s="12"/>
      <c r="I127" s="12"/>
      <c r="J127" s="12"/>
      <c r="K127" s="12"/>
      <c r="L127" s="12"/>
    </row>
    <row r="128" spans="1:12" ht="20.100000000000001" customHeight="1">
      <c r="F128" s="12"/>
      <c r="G128" s="12"/>
      <c r="H128" s="12"/>
      <c r="I128" s="12"/>
      <c r="J128" s="12"/>
      <c r="K128" s="12"/>
      <c r="L128" s="12"/>
    </row>
    <row r="129" spans="1:12" ht="20.100000000000001" customHeight="1">
      <c r="F129" s="12"/>
      <c r="G129" s="12"/>
      <c r="H129" s="12"/>
      <c r="I129" s="12"/>
      <c r="J129" s="12"/>
      <c r="K129" s="12"/>
      <c r="L129" s="12"/>
    </row>
    <row r="130" spans="1:12" ht="20.100000000000001" customHeight="1">
      <c r="F130" s="12"/>
      <c r="G130" s="12"/>
      <c r="H130" s="12"/>
      <c r="I130" s="12"/>
      <c r="J130" s="12"/>
      <c r="K130" s="12"/>
      <c r="L130" s="12"/>
    </row>
    <row r="131" spans="1:12" ht="20.100000000000001" customHeight="1">
      <c r="F131" s="12"/>
      <c r="G131" s="12"/>
      <c r="H131" s="12"/>
      <c r="I131" s="12"/>
      <c r="J131" s="12"/>
      <c r="K131" s="12"/>
      <c r="L131" s="12"/>
    </row>
    <row r="132" spans="1:12" ht="20.100000000000001" customHeight="1">
      <c r="F132" s="12"/>
      <c r="G132" s="12"/>
      <c r="H132" s="12"/>
      <c r="I132" s="12"/>
      <c r="J132" s="12"/>
      <c r="K132" s="12"/>
      <c r="L132" s="12"/>
    </row>
    <row r="133" spans="1:12" ht="20.100000000000001" customHeight="1">
      <c r="F133" s="12"/>
      <c r="G133" s="12"/>
      <c r="H133" s="12"/>
      <c r="I133" s="12"/>
      <c r="J133" s="12"/>
      <c r="K133" s="12"/>
      <c r="L133" s="12"/>
    </row>
    <row r="134" spans="1:12" ht="20.100000000000001" customHeight="1">
      <c r="F134" s="12"/>
      <c r="G134" s="12"/>
      <c r="H134" s="12"/>
      <c r="I134" s="12"/>
      <c r="J134" s="12"/>
      <c r="K134" s="12"/>
      <c r="L134" s="12"/>
    </row>
    <row r="135" spans="1:12" ht="20.100000000000001" customHeight="1">
      <c r="F135" s="12"/>
      <c r="G135" s="12"/>
      <c r="H135" s="12"/>
      <c r="I135" s="12"/>
      <c r="J135" s="12"/>
      <c r="K135" s="12"/>
      <c r="L135" s="12"/>
    </row>
    <row r="136" spans="1:12" ht="12.75" customHeight="1">
      <c r="F136" s="12"/>
      <c r="G136" s="12"/>
      <c r="H136" s="12"/>
      <c r="I136" s="12"/>
      <c r="J136" s="12"/>
      <c r="K136" s="12"/>
      <c r="L136" s="13"/>
    </row>
    <row r="137" spans="1:12" ht="20.100000000000001" customHeight="1">
      <c r="A137" s="24" t="s">
        <v>31</v>
      </c>
      <c r="B137" s="24"/>
      <c r="C137" s="24"/>
      <c r="D137" s="24"/>
      <c r="E137" s="24"/>
      <c r="F137" s="49"/>
    </row>
    <row r="138" spans="1:12" ht="20.100000000000001" customHeight="1">
      <c r="F138" s="75"/>
      <c r="G138" s="75"/>
      <c r="H138" s="75"/>
      <c r="I138" s="75"/>
      <c r="J138" s="75"/>
      <c r="K138" s="75"/>
      <c r="L138" s="75"/>
    </row>
    <row r="139" spans="1:12" ht="12" customHeight="1"/>
    <row r="140" spans="1:12" ht="21.95" customHeight="1">
      <c r="A140" s="3" t="str">
        <f>A47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</sheetData>
  <mergeCells count="6">
    <mergeCell ref="F6:H6"/>
    <mergeCell ref="J6:L6"/>
    <mergeCell ref="F53:H53"/>
    <mergeCell ref="J53:L53"/>
    <mergeCell ref="F100:H100"/>
    <mergeCell ref="J100:L100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BE7C0-4F81-4CD0-A94C-991BF2A3B3D7}">
  <sheetPr>
    <tabColor rgb="FF00B0F0"/>
  </sheetPr>
  <dimension ref="A1:J56"/>
  <sheetViews>
    <sheetView topLeftCell="A41" zoomScale="115" zoomScaleNormal="115" zoomScaleSheetLayoutView="100" workbookViewId="0">
      <selection activeCell="H52" sqref="H52"/>
    </sheetView>
  </sheetViews>
  <sheetFormatPr defaultColWidth="9.28515625" defaultRowHeight="20.100000000000001" customHeight="1"/>
  <cols>
    <col min="1" max="1" width="28.7109375" style="87" customWidth="1"/>
    <col min="2" max="2" width="7.5703125" style="87" bestFit="1" customWidth="1"/>
    <col min="3" max="3" width="0.7109375" style="87" customWidth="1"/>
    <col min="4" max="4" width="14.7109375" style="87" customWidth="1"/>
    <col min="5" max="5" width="1.28515625" style="87" bestFit="1" customWidth="1"/>
    <col min="6" max="6" width="14.7109375" style="87" customWidth="1"/>
    <col min="7" max="7" width="1.28515625" style="87" bestFit="1" customWidth="1"/>
    <col min="8" max="8" width="14.7109375" style="87" customWidth="1"/>
    <col min="9" max="9" width="1.28515625" style="87" bestFit="1" customWidth="1"/>
    <col min="10" max="10" width="14.7109375" style="87" customWidth="1"/>
    <col min="11" max="16384" width="9.28515625" style="87"/>
  </cols>
  <sheetData>
    <row r="1" spans="1:10" s="2" customFormat="1" ht="20.100000000000001" customHeight="1">
      <c r="A1" s="1" t="s">
        <v>0</v>
      </c>
    </row>
    <row r="2" spans="1:10" s="2" customFormat="1" ht="20.100000000000001" customHeight="1">
      <c r="A2" s="129" t="s">
        <v>60</v>
      </c>
    </row>
    <row r="3" spans="1:10" s="2" customFormat="1" ht="20.100000000000001" customHeight="1">
      <c r="A3" s="130" t="s">
        <v>144</v>
      </c>
      <c r="B3" s="3"/>
      <c r="C3" s="3"/>
      <c r="D3" s="3"/>
      <c r="E3" s="3"/>
      <c r="F3" s="3"/>
      <c r="G3" s="3"/>
      <c r="H3" s="3"/>
      <c r="I3" s="3"/>
      <c r="J3" s="3"/>
    </row>
    <row r="4" spans="1:10" s="2" customFormat="1" ht="17.25" customHeight="1"/>
    <row r="5" spans="1:10" s="2" customFormat="1" ht="19.5" customHeight="1">
      <c r="D5" s="3"/>
      <c r="E5" s="3"/>
      <c r="F5" s="3"/>
      <c r="G5" s="3"/>
      <c r="H5" s="3"/>
      <c r="I5" s="3"/>
      <c r="J5" s="4" t="s">
        <v>2</v>
      </c>
    </row>
    <row r="6" spans="1:10" s="2" customFormat="1" ht="19.5" customHeight="1">
      <c r="A6" s="5"/>
      <c r="B6" s="6"/>
      <c r="C6" s="6"/>
      <c r="D6" s="76" t="s">
        <v>3</v>
      </c>
      <c r="E6" s="76"/>
      <c r="F6" s="76"/>
      <c r="G6" s="6"/>
      <c r="H6" s="76" t="s">
        <v>4</v>
      </c>
      <c r="I6" s="76"/>
      <c r="J6" s="76"/>
    </row>
    <row r="7" spans="1:10" s="2" customFormat="1" ht="19.5" customHeight="1">
      <c r="A7" s="5"/>
      <c r="B7" s="6"/>
      <c r="C7" s="6"/>
      <c r="D7" s="7" t="s">
        <v>5</v>
      </c>
      <c r="E7" s="7"/>
      <c r="F7" s="7" t="s">
        <v>5</v>
      </c>
      <c r="G7" s="7"/>
      <c r="H7" s="7" t="s">
        <v>5</v>
      </c>
      <c r="I7" s="7"/>
      <c r="J7" s="7" t="s">
        <v>5</v>
      </c>
    </row>
    <row r="8" spans="1:10" s="2" customFormat="1" ht="19.5" customHeight="1">
      <c r="A8" s="8"/>
      <c r="B8" s="131"/>
      <c r="C8" s="36"/>
      <c r="D8" s="11" t="s">
        <v>9</v>
      </c>
      <c r="E8" s="10"/>
      <c r="F8" s="11" t="s">
        <v>10</v>
      </c>
      <c r="G8" s="10"/>
      <c r="H8" s="11" t="s">
        <v>9</v>
      </c>
      <c r="I8" s="10"/>
      <c r="J8" s="11" t="s">
        <v>10</v>
      </c>
    </row>
    <row r="9" spans="1:10" s="2" customFormat="1" ht="5.0999999999999996" customHeight="1">
      <c r="A9" s="8"/>
      <c r="C9" s="6"/>
      <c r="D9" s="10"/>
      <c r="E9" s="10"/>
      <c r="F9" s="10"/>
      <c r="G9" s="10"/>
      <c r="H9" s="10"/>
      <c r="I9" s="10"/>
      <c r="J9" s="10"/>
    </row>
    <row r="10" spans="1:10" s="2" customFormat="1" ht="19.5" customHeight="1">
      <c r="A10" s="5" t="s">
        <v>61</v>
      </c>
      <c r="D10" s="132"/>
      <c r="E10" s="12"/>
      <c r="F10" s="132"/>
      <c r="G10" s="13"/>
      <c r="H10" s="13"/>
      <c r="I10" s="13"/>
      <c r="J10" s="13"/>
    </row>
    <row r="11" spans="1:10" s="2" customFormat="1" ht="5.0999999999999996" customHeight="1">
      <c r="A11" s="14"/>
      <c r="D11" s="12"/>
      <c r="E11" s="12"/>
      <c r="F11" s="12"/>
      <c r="G11" s="13"/>
      <c r="H11" s="13"/>
      <c r="I11" s="13"/>
      <c r="J11" s="13"/>
    </row>
    <row r="12" spans="1:10" s="2" customFormat="1" ht="19.5" customHeight="1">
      <c r="A12" s="14" t="s">
        <v>62</v>
      </c>
      <c r="D12" s="134">
        <v>64441</v>
      </c>
      <c r="E12" s="133"/>
      <c r="F12" s="134">
        <v>150654</v>
      </c>
      <c r="G12" s="133"/>
      <c r="H12" s="134">
        <v>1969</v>
      </c>
      <c r="I12" s="159"/>
      <c r="J12" s="134">
        <v>8690</v>
      </c>
    </row>
    <row r="13" spans="1:10" s="2" customFormat="1" ht="19.5" customHeight="1">
      <c r="A13" s="14" t="s">
        <v>63</v>
      </c>
      <c r="D13" s="133">
        <v>766</v>
      </c>
      <c r="E13" s="133"/>
      <c r="F13" s="133">
        <v>766</v>
      </c>
      <c r="G13" s="133"/>
      <c r="H13" s="133">
        <v>0</v>
      </c>
      <c r="I13" s="160"/>
      <c r="J13" s="133">
        <v>0</v>
      </c>
    </row>
    <row r="14" spans="1:10" s="2" customFormat="1" ht="19.5" customHeight="1">
      <c r="A14" s="14" t="s">
        <v>64</v>
      </c>
      <c r="B14" s="17"/>
      <c r="D14" s="135">
        <v>2801</v>
      </c>
      <c r="E14" s="133"/>
      <c r="F14" s="135">
        <v>5232</v>
      </c>
      <c r="G14" s="133"/>
      <c r="H14" s="135">
        <v>0</v>
      </c>
      <c r="I14" s="159"/>
      <c r="J14" s="135">
        <v>0</v>
      </c>
    </row>
    <row r="15" spans="1:10" s="2" customFormat="1" ht="5.0999999999999996" customHeight="1">
      <c r="A15" s="136"/>
      <c r="D15" s="132"/>
      <c r="E15" s="132"/>
      <c r="F15" s="132"/>
      <c r="G15" s="132"/>
      <c r="H15" s="132"/>
      <c r="I15" s="137"/>
      <c r="J15" s="132"/>
    </row>
    <row r="16" spans="1:10" s="2" customFormat="1" ht="19.5" customHeight="1">
      <c r="A16" s="5" t="s">
        <v>65</v>
      </c>
      <c r="D16" s="138">
        <f>SUM(D12:D14)</f>
        <v>68008</v>
      </c>
      <c r="E16" s="15"/>
      <c r="F16" s="138">
        <f>SUM(F12:F14)</f>
        <v>156652</v>
      </c>
      <c r="G16" s="15"/>
      <c r="H16" s="138">
        <f>SUM(H12:H14)</f>
        <v>1969</v>
      </c>
      <c r="I16" s="16"/>
      <c r="J16" s="138">
        <f>SUM(J12:J14)</f>
        <v>8690</v>
      </c>
    </row>
    <row r="17" spans="1:10" s="2" customFormat="1" ht="8.25" customHeight="1">
      <c r="A17" s="14"/>
      <c r="D17" s="12"/>
      <c r="E17" s="12"/>
      <c r="F17" s="12"/>
      <c r="G17" s="12"/>
      <c r="H17" s="12"/>
      <c r="I17" s="13"/>
      <c r="J17" s="12"/>
    </row>
    <row r="18" spans="1:10" s="2" customFormat="1" ht="19.5" customHeight="1">
      <c r="A18" s="5" t="s">
        <v>66</v>
      </c>
      <c r="D18" s="12"/>
      <c r="E18" s="12"/>
      <c r="F18" s="12"/>
      <c r="G18" s="12"/>
      <c r="H18" s="12"/>
      <c r="I18" s="13"/>
      <c r="J18" s="12"/>
    </row>
    <row r="19" spans="1:10" s="2" customFormat="1" ht="5.0999999999999996" customHeight="1">
      <c r="A19" s="14"/>
      <c r="D19" s="12"/>
      <c r="E19" s="12"/>
      <c r="F19" s="12"/>
      <c r="G19" s="12"/>
      <c r="H19" s="12"/>
      <c r="I19" s="13"/>
      <c r="J19" s="12"/>
    </row>
    <row r="20" spans="1:10" s="2" customFormat="1" ht="19.5" customHeight="1">
      <c r="A20" s="14" t="s">
        <v>67</v>
      </c>
      <c r="D20" s="134">
        <v>-53439</v>
      </c>
      <c r="E20" s="133"/>
      <c r="F20" s="134">
        <v>-92422</v>
      </c>
      <c r="G20" s="133"/>
      <c r="H20" s="134">
        <v>-1760</v>
      </c>
      <c r="I20" s="159"/>
      <c r="J20" s="134">
        <v>-8209</v>
      </c>
    </row>
    <row r="21" spans="1:10" s="2" customFormat="1" ht="19.5" customHeight="1">
      <c r="A21" s="14" t="s">
        <v>68</v>
      </c>
      <c r="D21" s="135">
        <v>-529</v>
      </c>
      <c r="E21" s="133"/>
      <c r="F21" s="135">
        <v>-271</v>
      </c>
      <c r="G21" s="133"/>
      <c r="H21" s="135">
        <v>0</v>
      </c>
      <c r="I21" s="160"/>
      <c r="J21" s="135">
        <v>0</v>
      </c>
    </row>
    <row r="22" spans="1:10" s="2" customFormat="1" ht="5.0999999999999996" customHeight="1">
      <c r="A22" s="14"/>
      <c r="D22" s="12"/>
      <c r="E22" s="132"/>
      <c r="F22" s="12"/>
      <c r="G22" s="132"/>
      <c r="H22" s="12"/>
      <c r="I22" s="137"/>
      <c r="J22" s="12"/>
    </row>
    <row r="23" spans="1:10" s="2" customFormat="1" ht="19.5" customHeight="1">
      <c r="A23" s="139" t="s">
        <v>69</v>
      </c>
      <c r="D23" s="135">
        <f>SUM(D20:D21)</f>
        <v>-53968</v>
      </c>
      <c r="E23" s="133"/>
      <c r="F23" s="135">
        <f>SUM(F20:F21)</f>
        <v>-92693</v>
      </c>
      <c r="G23" s="133"/>
      <c r="H23" s="135">
        <f>SUM(H20:H21)</f>
        <v>-1760</v>
      </c>
      <c r="I23" s="140"/>
      <c r="J23" s="135">
        <f>SUM(J20:J21)</f>
        <v>-8209</v>
      </c>
    </row>
    <row r="24" spans="1:10" s="2" customFormat="1" ht="8.25" customHeight="1">
      <c r="A24" s="14"/>
      <c r="D24" s="12"/>
      <c r="E24" s="12"/>
      <c r="F24" s="12"/>
      <c r="G24" s="12"/>
      <c r="H24" s="12"/>
      <c r="I24" s="13"/>
      <c r="J24" s="12"/>
    </row>
    <row r="25" spans="1:10" s="2" customFormat="1" ht="19.5" customHeight="1">
      <c r="A25" s="141" t="s">
        <v>162</v>
      </c>
      <c r="B25" s="17"/>
      <c r="D25" s="134">
        <f>D16+D23</f>
        <v>14040</v>
      </c>
      <c r="E25" s="133"/>
      <c r="F25" s="134">
        <f>F16+F23</f>
        <v>63959</v>
      </c>
      <c r="G25" s="133"/>
      <c r="H25" s="134">
        <f>H16+H23</f>
        <v>209</v>
      </c>
      <c r="I25" s="140"/>
      <c r="J25" s="134">
        <f>J16+J23</f>
        <v>481</v>
      </c>
    </row>
    <row r="26" spans="1:10" s="2" customFormat="1" ht="19.5" customHeight="1">
      <c r="A26" s="14" t="s">
        <v>70</v>
      </c>
      <c r="C26" s="17"/>
      <c r="D26" s="134">
        <v>623</v>
      </c>
      <c r="E26" s="133"/>
      <c r="F26" s="134">
        <v>1084</v>
      </c>
      <c r="G26" s="133"/>
      <c r="H26" s="134">
        <v>9285</v>
      </c>
      <c r="I26" s="159"/>
      <c r="J26" s="134">
        <v>9283</v>
      </c>
    </row>
    <row r="27" spans="1:10" s="2" customFormat="1" ht="19.5" customHeight="1">
      <c r="A27" s="14" t="s">
        <v>71</v>
      </c>
      <c r="D27" s="134">
        <v>-3452</v>
      </c>
      <c r="E27" s="133"/>
      <c r="F27" s="134">
        <v>-3553</v>
      </c>
      <c r="G27" s="133"/>
      <c r="H27" s="134">
        <v>-367</v>
      </c>
      <c r="I27" s="142"/>
      <c r="J27" s="134">
        <v>-17</v>
      </c>
    </row>
    <row r="28" spans="1:10" s="2" customFormat="1" ht="19.5" customHeight="1">
      <c r="A28" s="14" t="s">
        <v>72</v>
      </c>
      <c r="D28" s="134">
        <v>-28947</v>
      </c>
      <c r="E28" s="133"/>
      <c r="F28" s="143">
        <v>-30909</v>
      </c>
      <c r="G28" s="140"/>
      <c r="H28" s="143">
        <v>-11832</v>
      </c>
      <c r="I28" s="161"/>
      <c r="J28" s="143">
        <v>-12760</v>
      </c>
    </row>
    <row r="29" spans="1:10" s="2" customFormat="1" ht="19.5" customHeight="1">
      <c r="A29" s="14" t="s">
        <v>136</v>
      </c>
      <c r="B29" s="17"/>
      <c r="D29" s="134">
        <v>0</v>
      </c>
      <c r="E29" s="133"/>
      <c r="F29" s="143">
        <v>0</v>
      </c>
      <c r="G29" s="140"/>
      <c r="H29" s="143">
        <v>0</v>
      </c>
      <c r="I29" s="161"/>
      <c r="J29" s="143">
        <v>-253710</v>
      </c>
    </row>
    <row r="30" spans="1:10" s="2" customFormat="1" ht="19.5" customHeight="1">
      <c r="A30" s="2" t="s">
        <v>145</v>
      </c>
      <c r="B30" s="17"/>
      <c r="D30" s="134"/>
      <c r="E30" s="133"/>
      <c r="F30" s="143"/>
      <c r="G30" s="140"/>
      <c r="H30" s="143"/>
      <c r="I30" s="161"/>
      <c r="J30" s="143"/>
    </row>
    <row r="31" spans="1:10" ht="20.100000000000001" customHeight="1">
      <c r="A31" s="87" t="s">
        <v>146</v>
      </c>
      <c r="D31" s="134">
        <v>-1206</v>
      </c>
      <c r="F31" s="140">
        <v>563</v>
      </c>
      <c r="H31" s="87">
        <v>7</v>
      </c>
      <c r="J31" s="87">
        <v>1</v>
      </c>
    </row>
    <row r="32" spans="1:10" s="2" customFormat="1" ht="19.5" customHeight="1">
      <c r="A32" s="136" t="s">
        <v>73</v>
      </c>
      <c r="B32" s="18"/>
      <c r="D32" s="135">
        <v>-1481</v>
      </c>
      <c r="E32" s="133"/>
      <c r="F32" s="135">
        <v>-1676</v>
      </c>
      <c r="G32" s="133"/>
      <c r="H32" s="135">
        <v>-263</v>
      </c>
      <c r="I32" s="142"/>
      <c r="J32" s="135">
        <v>-102</v>
      </c>
    </row>
    <row r="33" spans="1:10" s="2" customFormat="1" ht="5.0999999999999996" customHeight="1">
      <c r="C33" s="18"/>
      <c r="D33" s="132"/>
      <c r="E33" s="132"/>
      <c r="F33" s="132"/>
      <c r="G33" s="132"/>
      <c r="H33" s="132"/>
      <c r="I33" s="137"/>
      <c r="J33" s="132"/>
    </row>
    <row r="34" spans="1:10" s="2" customFormat="1" ht="19.5" customHeight="1">
      <c r="A34" s="5" t="s">
        <v>161</v>
      </c>
      <c r="B34" s="17"/>
      <c r="D34" s="143">
        <f>SUM(D25:D32)</f>
        <v>-20423</v>
      </c>
      <c r="E34" s="144"/>
      <c r="F34" s="143">
        <f>SUM(F25:F32)</f>
        <v>29468</v>
      </c>
      <c r="G34" s="144"/>
      <c r="H34" s="143">
        <f>SUM(H25:H32)</f>
        <v>-2961</v>
      </c>
      <c r="I34" s="145"/>
      <c r="J34" s="143">
        <f>SUM(J25:J32)</f>
        <v>-256824</v>
      </c>
    </row>
    <row r="35" spans="1:10" s="2" customFormat="1" ht="19.5" customHeight="1">
      <c r="A35" s="14" t="s">
        <v>163</v>
      </c>
      <c r="B35" s="39"/>
      <c r="C35" s="17"/>
      <c r="D35" s="146">
        <v>765</v>
      </c>
      <c r="E35" s="133"/>
      <c r="F35" s="146">
        <v>-5428</v>
      </c>
      <c r="G35" s="133"/>
      <c r="H35" s="146">
        <v>43</v>
      </c>
      <c r="I35" s="162"/>
      <c r="J35" s="146">
        <v>69</v>
      </c>
    </row>
    <row r="36" spans="1:10" s="2" customFormat="1" ht="5.0999999999999996" customHeight="1">
      <c r="C36" s="18"/>
      <c r="D36" s="132"/>
      <c r="E36" s="132"/>
      <c r="F36" s="132"/>
      <c r="G36" s="132"/>
      <c r="H36" s="132"/>
      <c r="I36" s="137"/>
      <c r="J36" s="132"/>
    </row>
    <row r="37" spans="1:10" s="2" customFormat="1" ht="19.5" customHeight="1">
      <c r="A37" s="141" t="s">
        <v>164</v>
      </c>
      <c r="D37" s="143">
        <f>SUM(D34:D35)</f>
        <v>-19658</v>
      </c>
      <c r="E37" s="144"/>
      <c r="F37" s="143">
        <f>SUM(F34:F35)</f>
        <v>24040</v>
      </c>
      <c r="G37" s="144"/>
      <c r="H37" s="143">
        <f>SUM(H34:H35)</f>
        <v>-2918</v>
      </c>
      <c r="I37" s="145"/>
      <c r="J37" s="143">
        <f>SUM(J34:J35)</f>
        <v>-256755</v>
      </c>
    </row>
    <row r="38" spans="1:10" s="2" customFormat="1" ht="19.5" customHeight="1">
      <c r="A38" s="136" t="s">
        <v>74</v>
      </c>
      <c r="B38" s="18"/>
      <c r="D38" s="146">
        <v>0</v>
      </c>
      <c r="E38" s="144"/>
      <c r="F38" s="146">
        <v>0</v>
      </c>
      <c r="G38" s="144"/>
      <c r="H38" s="146">
        <v>0</v>
      </c>
      <c r="I38" s="145"/>
      <c r="J38" s="146">
        <v>0</v>
      </c>
    </row>
    <row r="39" spans="1:10" s="2" customFormat="1" ht="5.0999999999999996" customHeight="1">
      <c r="B39" s="5"/>
      <c r="C39" s="18"/>
      <c r="D39" s="132"/>
      <c r="E39" s="132"/>
      <c r="F39" s="132"/>
      <c r="G39" s="132"/>
      <c r="H39" s="132"/>
      <c r="I39" s="137"/>
      <c r="J39" s="132"/>
    </row>
    <row r="40" spans="1:10" s="2" customFormat="1" ht="18.75">
      <c r="A40" s="1" t="s">
        <v>147</v>
      </c>
      <c r="B40" s="5"/>
      <c r="C40" s="18"/>
      <c r="D40" s="132"/>
      <c r="E40" s="132"/>
      <c r="F40" s="132"/>
      <c r="G40" s="132"/>
      <c r="H40" s="132"/>
      <c r="I40" s="137"/>
      <c r="J40" s="132"/>
    </row>
    <row r="41" spans="1:10" s="2" customFormat="1" ht="19.5" customHeight="1" thickBot="1">
      <c r="A41" s="1" t="s">
        <v>148</v>
      </c>
      <c r="B41" s="14"/>
      <c r="C41" s="5"/>
      <c r="D41" s="147">
        <f>SUM(D37:D38)</f>
        <v>-19658</v>
      </c>
      <c r="E41" s="144"/>
      <c r="F41" s="147">
        <f>SUM(F37:F38)</f>
        <v>24040</v>
      </c>
      <c r="G41" s="144"/>
      <c r="H41" s="147">
        <f>SUM(H37:H38)</f>
        <v>-2918</v>
      </c>
      <c r="I41" s="145"/>
      <c r="J41" s="147">
        <f>SUM(J37:J38)</f>
        <v>-256755</v>
      </c>
    </row>
    <row r="42" spans="1:10" s="2" customFormat="1" ht="8.25" customHeight="1" thickTop="1">
      <c r="A42" s="148"/>
      <c r="C42" s="14"/>
      <c r="D42" s="149"/>
      <c r="E42" s="12"/>
      <c r="F42" s="149"/>
      <c r="G42" s="12"/>
      <c r="H42" s="149"/>
      <c r="I42" s="13"/>
      <c r="J42" s="149"/>
    </row>
    <row r="43" spans="1:10" s="2" customFormat="1" ht="19.5" customHeight="1">
      <c r="A43" s="1" t="s">
        <v>75</v>
      </c>
      <c r="D43" s="12"/>
      <c r="E43" s="12"/>
      <c r="F43" s="12"/>
      <c r="G43" s="12"/>
      <c r="H43" s="12"/>
      <c r="I43" s="13"/>
      <c r="J43" s="12"/>
    </row>
    <row r="44" spans="1:10" s="2" customFormat="1" ht="19.5" customHeight="1">
      <c r="A44" s="2" t="s">
        <v>137</v>
      </c>
      <c r="D44" s="63">
        <f>D41</f>
        <v>-19658</v>
      </c>
      <c r="E44" s="63"/>
      <c r="F44" s="63">
        <f t="shared" ref="F44:J44" si="0">F41</f>
        <v>24040</v>
      </c>
      <c r="G44" s="63"/>
      <c r="H44" s="63">
        <f t="shared" si="0"/>
        <v>-2918</v>
      </c>
      <c r="I44" s="63"/>
      <c r="J44" s="63">
        <f t="shared" si="0"/>
        <v>-256755</v>
      </c>
    </row>
    <row r="45" spans="1:10" s="2" customFormat="1" ht="19.5" customHeight="1">
      <c r="A45" s="2" t="s">
        <v>138</v>
      </c>
      <c r="B45" s="5"/>
      <c r="D45" s="150">
        <v>0</v>
      </c>
      <c r="E45" s="63"/>
      <c r="F45" s="150">
        <v>0</v>
      </c>
      <c r="G45" s="63"/>
      <c r="H45" s="150">
        <v>0</v>
      </c>
      <c r="I45" s="142"/>
      <c r="J45" s="150">
        <v>0</v>
      </c>
    </row>
    <row r="46" spans="1:10" s="2" customFormat="1" ht="5.0999999999999996" customHeight="1">
      <c r="B46" s="14"/>
      <c r="C46" s="5"/>
      <c r="D46" s="132"/>
      <c r="E46" s="132"/>
      <c r="F46" s="132"/>
      <c r="G46" s="132"/>
      <c r="H46" s="132"/>
      <c r="I46" s="137"/>
      <c r="J46" s="132"/>
    </row>
    <row r="47" spans="1:10" s="2" customFormat="1" ht="19.5" customHeight="1" thickBot="1">
      <c r="A47" s="148"/>
      <c r="C47" s="14"/>
      <c r="D47" s="151">
        <f>SUM(D44:D45)</f>
        <v>-19658</v>
      </c>
      <c r="E47" s="12"/>
      <c r="F47" s="151">
        <f>SUM(F44:F45)</f>
        <v>24040</v>
      </c>
      <c r="G47" s="12"/>
      <c r="H47" s="151">
        <f>SUM(H44:H45)</f>
        <v>-2918</v>
      </c>
      <c r="I47" s="13"/>
      <c r="J47" s="151">
        <f>SUM(J44:J45)</f>
        <v>-256755</v>
      </c>
    </row>
    <row r="48" spans="1:10" s="2" customFormat="1" ht="8.25" customHeight="1" thickTop="1">
      <c r="B48" s="17"/>
      <c r="D48" s="153"/>
      <c r="E48" s="152"/>
      <c r="F48" s="153"/>
      <c r="G48" s="152"/>
      <c r="H48" s="153"/>
      <c r="I48" s="154"/>
      <c r="J48" s="153"/>
    </row>
    <row r="49" spans="1:10" s="2" customFormat="1" ht="19.5" customHeight="1">
      <c r="A49" s="1" t="s">
        <v>76</v>
      </c>
      <c r="B49" s="5"/>
      <c r="C49" s="17"/>
      <c r="D49" s="7"/>
      <c r="E49" s="1"/>
      <c r="F49" s="7"/>
      <c r="G49" s="1"/>
      <c r="H49" s="7"/>
      <c r="I49" s="1"/>
      <c r="J49" s="7"/>
    </row>
    <row r="50" spans="1:10" s="2" customFormat="1" ht="5.0999999999999996" customHeight="1">
      <c r="C50" s="5"/>
      <c r="D50" s="12"/>
      <c r="E50" s="12"/>
      <c r="F50" s="12"/>
      <c r="G50" s="12"/>
      <c r="H50" s="12"/>
      <c r="I50" s="13"/>
      <c r="J50" s="12"/>
    </row>
    <row r="51" spans="1:10" s="2" customFormat="1" ht="19.5" customHeight="1">
      <c r="A51" s="2" t="s">
        <v>77</v>
      </c>
      <c r="B51" s="5"/>
      <c r="D51" s="163">
        <v>-2.52E-2</v>
      </c>
      <c r="E51" s="163"/>
      <c r="F51" s="163">
        <v>3.0800000000000001E-2</v>
      </c>
      <c r="G51" s="163"/>
      <c r="H51" s="163">
        <v>-3.7000000000000002E-3</v>
      </c>
      <c r="I51" s="164"/>
      <c r="J51" s="163">
        <v>-0.32850000000000001</v>
      </c>
    </row>
    <row r="52" spans="1:10" s="2" customFormat="1" ht="9.9499999999999993" customHeight="1">
      <c r="B52" s="5"/>
      <c r="C52" s="5"/>
      <c r="D52" s="12"/>
      <c r="E52" s="12"/>
      <c r="F52" s="12"/>
      <c r="G52" s="12"/>
      <c r="H52" s="12"/>
      <c r="I52" s="13"/>
      <c r="J52" s="12"/>
    </row>
    <row r="53" spans="1:10" ht="18.75" customHeight="1"/>
    <row r="54" spans="1:10" s="2" customFormat="1" ht="19.5" customHeight="1">
      <c r="A54" s="155" t="s">
        <v>31</v>
      </c>
      <c r="B54" s="155"/>
      <c r="C54" s="155"/>
      <c r="D54" s="155"/>
      <c r="E54" s="155"/>
      <c r="F54" s="155"/>
      <c r="G54" s="155"/>
      <c r="H54" s="155"/>
      <c r="I54" s="155"/>
      <c r="J54" s="155"/>
    </row>
    <row r="55" spans="1:10" s="2" customFormat="1" ht="10.5" customHeight="1">
      <c r="C55" s="5"/>
      <c r="D55" s="12"/>
      <c r="E55" s="12"/>
      <c r="F55" s="12"/>
      <c r="G55" s="13"/>
      <c r="H55" s="13"/>
      <c r="I55" s="13"/>
      <c r="J55" s="13"/>
    </row>
    <row r="56" spans="1:10" s="2" customFormat="1" ht="21.95" customHeight="1">
      <c r="A56" s="3" t="str">
        <f>'2-4 '!A140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6" s="165"/>
      <c r="C56" s="165"/>
      <c r="D56" s="156"/>
      <c r="E56" s="156"/>
      <c r="F56" s="156"/>
      <c r="G56" s="158"/>
      <c r="H56" s="158"/>
      <c r="I56" s="158"/>
      <c r="J56" s="158"/>
    </row>
  </sheetData>
  <mergeCells count="3">
    <mergeCell ref="D6:F6"/>
    <mergeCell ref="H6:J6"/>
    <mergeCell ref="A54:J54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CF55F-B091-4CB9-8069-F6762AA47730}">
  <dimension ref="A1:J56"/>
  <sheetViews>
    <sheetView topLeftCell="A43" zoomScale="115" zoomScaleNormal="115" zoomScaleSheetLayoutView="100" workbookViewId="0">
      <selection activeCell="F59" sqref="F59"/>
    </sheetView>
  </sheetViews>
  <sheetFormatPr defaultColWidth="9.28515625" defaultRowHeight="18.75"/>
  <cols>
    <col min="1" max="1" width="32.7109375" style="87" customWidth="1"/>
    <col min="2" max="2" width="7.5703125" style="87" bestFit="1" customWidth="1"/>
    <col min="3" max="3" width="0.5703125" style="87" customWidth="1"/>
    <col min="4" max="4" width="13.7109375" style="87" bestFit="1" customWidth="1"/>
    <col min="5" max="5" width="1.28515625" style="87" bestFit="1" customWidth="1"/>
    <col min="6" max="6" width="13.7109375" style="87" bestFit="1" customWidth="1"/>
    <col min="7" max="7" width="1.28515625" style="87" bestFit="1" customWidth="1"/>
    <col min="8" max="8" width="13.7109375" style="87" bestFit="1" customWidth="1"/>
    <col min="9" max="9" width="1.28515625" style="87" bestFit="1" customWidth="1"/>
    <col min="10" max="10" width="13.7109375" style="87" bestFit="1" customWidth="1"/>
    <col min="11" max="11" width="9.28515625" style="87" customWidth="1"/>
    <col min="12" max="16384" width="9.28515625" style="87"/>
  </cols>
  <sheetData>
    <row r="1" spans="1:10" s="2" customFormat="1" ht="19.5" customHeight="1">
      <c r="A1" s="1" t="s">
        <v>0</v>
      </c>
      <c r="B1" s="1"/>
    </row>
    <row r="2" spans="1:10" s="2" customFormat="1" ht="19.5" customHeight="1">
      <c r="A2" s="129" t="s">
        <v>60</v>
      </c>
      <c r="B2" s="129"/>
    </row>
    <row r="3" spans="1:10" s="2" customFormat="1" ht="19.5" customHeight="1">
      <c r="A3" s="130" t="s">
        <v>142</v>
      </c>
      <c r="B3" s="130"/>
      <c r="C3" s="3"/>
      <c r="D3" s="3"/>
      <c r="E3" s="3"/>
      <c r="F3" s="3"/>
      <c r="G3" s="3"/>
      <c r="H3" s="3"/>
      <c r="I3" s="3"/>
      <c r="J3" s="3"/>
    </row>
    <row r="4" spans="1:10" s="2" customFormat="1" ht="19.5" customHeight="1"/>
    <row r="5" spans="1:10" s="166" customFormat="1" ht="19.5" customHeight="1">
      <c r="D5" s="167"/>
      <c r="E5" s="167"/>
      <c r="F5" s="167"/>
      <c r="G5" s="167"/>
      <c r="H5" s="167"/>
      <c r="I5" s="167"/>
      <c r="J5" s="168" t="s">
        <v>2</v>
      </c>
    </row>
    <row r="6" spans="1:10" s="166" customFormat="1" ht="19.5" customHeight="1">
      <c r="A6" s="169"/>
      <c r="B6" s="170"/>
      <c r="C6" s="171"/>
      <c r="D6" s="172" t="s">
        <v>3</v>
      </c>
      <c r="E6" s="172"/>
      <c r="F6" s="172"/>
      <c r="G6" s="171"/>
      <c r="H6" s="172" t="s">
        <v>4</v>
      </c>
      <c r="I6" s="172"/>
      <c r="J6" s="172"/>
    </row>
    <row r="7" spans="1:10" s="166" customFormat="1" ht="19.5" customHeight="1">
      <c r="A7" s="169"/>
      <c r="B7" s="169"/>
      <c r="C7" s="173"/>
      <c r="D7" s="173" t="s">
        <v>5</v>
      </c>
      <c r="E7" s="173"/>
      <c r="F7" s="173" t="s">
        <v>5</v>
      </c>
      <c r="G7" s="173"/>
      <c r="H7" s="173" t="s">
        <v>5</v>
      </c>
      <c r="I7" s="173"/>
      <c r="J7" s="173" t="s">
        <v>5</v>
      </c>
    </row>
    <row r="8" spans="1:10" s="166" customFormat="1" ht="19.5" customHeight="1">
      <c r="A8" s="174"/>
      <c r="B8" s="175" t="s">
        <v>8</v>
      </c>
      <c r="C8" s="176"/>
      <c r="D8" s="177" t="s">
        <v>9</v>
      </c>
      <c r="E8" s="176"/>
      <c r="F8" s="177" t="s">
        <v>10</v>
      </c>
      <c r="G8" s="176"/>
      <c r="H8" s="177" t="s">
        <v>9</v>
      </c>
      <c r="I8" s="176"/>
      <c r="J8" s="177" t="s">
        <v>10</v>
      </c>
    </row>
    <row r="9" spans="1:10" s="166" customFormat="1" ht="5.0999999999999996" customHeight="1">
      <c r="A9" s="174"/>
      <c r="B9" s="174"/>
      <c r="C9" s="176"/>
      <c r="D9" s="176"/>
      <c r="E9" s="176"/>
      <c r="F9" s="176"/>
      <c r="G9" s="176"/>
      <c r="H9" s="176"/>
      <c r="I9" s="176"/>
      <c r="J9" s="176"/>
    </row>
    <row r="10" spans="1:10" s="166" customFormat="1" ht="19.5" customHeight="1">
      <c r="A10" s="169" t="s">
        <v>61</v>
      </c>
      <c r="B10" s="169"/>
      <c r="C10" s="178"/>
      <c r="D10" s="179"/>
      <c r="E10" s="179"/>
      <c r="F10" s="179"/>
      <c r="G10" s="180"/>
      <c r="H10" s="180"/>
      <c r="I10" s="180"/>
      <c r="J10" s="180"/>
    </row>
    <row r="11" spans="1:10" s="166" customFormat="1" ht="5.0999999999999996" customHeight="1">
      <c r="A11" s="181"/>
      <c r="B11" s="181"/>
      <c r="C11" s="178"/>
      <c r="D11" s="179"/>
      <c r="E11" s="179"/>
      <c r="F11" s="179"/>
      <c r="G11" s="180"/>
      <c r="H11" s="180"/>
      <c r="I11" s="180"/>
      <c r="J11" s="180"/>
    </row>
    <row r="12" spans="1:10" s="166" customFormat="1" ht="19.5" customHeight="1">
      <c r="A12" s="181" t="s">
        <v>62</v>
      </c>
      <c r="B12" s="181"/>
      <c r="C12" s="182"/>
      <c r="D12" s="183">
        <v>150945</v>
      </c>
      <c r="E12" s="182"/>
      <c r="F12" s="183">
        <v>298061</v>
      </c>
      <c r="G12" s="182"/>
      <c r="H12" s="183">
        <v>5175</v>
      </c>
      <c r="I12" s="184"/>
      <c r="J12" s="183">
        <v>26684</v>
      </c>
    </row>
    <row r="13" spans="1:10" s="166" customFormat="1" ht="19.5" customHeight="1">
      <c r="A13" s="181" t="s">
        <v>63</v>
      </c>
      <c r="B13" s="181"/>
      <c r="C13" s="182"/>
      <c r="D13" s="182">
        <v>1433</v>
      </c>
      <c r="E13" s="182"/>
      <c r="F13" s="182">
        <v>2936</v>
      </c>
      <c r="G13" s="182"/>
      <c r="H13" s="182">
        <v>0</v>
      </c>
      <c r="I13" s="185"/>
      <c r="J13" s="182">
        <v>0</v>
      </c>
    </row>
    <row r="14" spans="1:10" s="166" customFormat="1" ht="19.5" customHeight="1">
      <c r="A14" s="181" t="s">
        <v>64</v>
      </c>
      <c r="B14" s="186">
        <v>13</v>
      </c>
      <c r="C14" s="182"/>
      <c r="D14" s="187">
        <v>4534</v>
      </c>
      <c r="E14" s="182"/>
      <c r="F14" s="187">
        <v>5232</v>
      </c>
      <c r="G14" s="182"/>
      <c r="H14" s="187">
        <v>0</v>
      </c>
      <c r="I14" s="184"/>
      <c r="J14" s="187">
        <v>0</v>
      </c>
    </row>
    <row r="15" spans="1:10" s="166" customFormat="1" ht="5.0999999999999996" customHeight="1">
      <c r="A15" s="188"/>
      <c r="B15" s="188"/>
      <c r="C15" s="178"/>
      <c r="D15" s="178"/>
      <c r="E15" s="178"/>
      <c r="F15" s="178"/>
      <c r="G15" s="178"/>
      <c r="H15" s="178"/>
      <c r="I15" s="189"/>
      <c r="J15" s="178"/>
    </row>
    <row r="16" spans="1:10" s="166" customFormat="1" ht="19.5" customHeight="1">
      <c r="A16" s="169" t="s">
        <v>65</v>
      </c>
      <c r="B16" s="169"/>
      <c r="C16" s="190"/>
      <c r="D16" s="191">
        <f>SUM(D12:D14)</f>
        <v>156912</v>
      </c>
      <c r="E16" s="190"/>
      <c r="F16" s="191">
        <f>SUM(F12:F14)</f>
        <v>306229</v>
      </c>
      <c r="G16" s="190"/>
      <c r="H16" s="191">
        <f>SUM(H12:H14)</f>
        <v>5175</v>
      </c>
      <c r="I16" s="192"/>
      <c r="J16" s="191">
        <f>SUM(J12:J14)</f>
        <v>26684</v>
      </c>
    </row>
    <row r="17" spans="1:10" s="166" customFormat="1" ht="8.25" customHeight="1">
      <c r="A17" s="181"/>
      <c r="B17" s="181"/>
      <c r="C17" s="178"/>
      <c r="D17" s="179"/>
      <c r="E17" s="179"/>
      <c r="F17" s="179"/>
      <c r="G17" s="179"/>
      <c r="H17" s="179"/>
      <c r="I17" s="180"/>
      <c r="J17" s="179"/>
    </row>
    <row r="18" spans="1:10" s="166" customFormat="1" ht="19.5" customHeight="1">
      <c r="A18" s="169" t="s">
        <v>66</v>
      </c>
      <c r="B18" s="169"/>
      <c r="C18" s="178"/>
      <c r="D18" s="179"/>
      <c r="E18" s="179"/>
      <c r="F18" s="179"/>
      <c r="G18" s="179"/>
      <c r="H18" s="179"/>
      <c r="I18" s="180"/>
      <c r="J18" s="179"/>
    </row>
    <row r="19" spans="1:10" s="166" customFormat="1" ht="5.0999999999999996" customHeight="1">
      <c r="A19" s="181"/>
      <c r="B19" s="181"/>
      <c r="C19" s="178"/>
      <c r="D19" s="179"/>
      <c r="E19" s="179"/>
      <c r="F19" s="179"/>
      <c r="G19" s="179"/>
      <c r="H19" s="179"/>
      <c r="I19" s="180"/>
      <c r="J19" s="179"/>
    </row>
    <row r="20" spans="1:10" s="166" customFormat="1" ht="19.5" customHeight="1">
      <c r="A20" s="181" t="s">
        <v>67</v>
      </c>
      <c r="B20" s="181"/>
      <c r="C20" s="182"/>
      <c r="D20" s="183">
        <v>-121247</v>
      </c>
      <c r="E20" s="182"/>
      <c r="F20" s="183">
        <v>-186097</v>
      </c>
      <c r="G20" s="182"/>
      <c r="H20" s="183">
        <v>-5406</v>
      </c>
      <c r="I20" s="193"/>
      <c r="J20" s="183">
        <v>-24436</v>
      </c>
    </row>
    <row r="21" spans="1:10" s="166" customFormat="1" ht="19.5" customHeight="1">
      <c r="A21" s="181" t="s">
        <v>68</v>
      </c>
      <c r="B21" s="181"/>
      <c r="C21" s="182"/>
      <c r="D21" s="187">
        <v>-785</v>
      </c>
      <c r="E21" s="182"/>
      <c r="F21" s="187">
        <v>-1159</v>
      </c>
      <c r="G21" s="182"/>
      <c r="H21" s="187">
        <v>0</v>
      </c>
      <c r="I21" s="194"/>
      <c r="J21" s="187">
        <v>0</v>
      </c>
    </row>
    <row r="22" spans="1:10" s="166" customFormat="1" ht="5.0999999999999996" customHeight="1">
      <c r="A22" s="181"/>
      <c r="B22" s="181"/>
      <c r="C22" s="178"/>
      <c r="D22" s="179"/>
      <c r="E22" s="178"/>
      <c r="F22" s="179"/>
      <c r="G22" s="178"/>
      <c r="H22" s="179"/>
      <c r="I22" s="189"/>
      <c r="J22" s="179"/>
    </row>
    <row r="23" spans="1:10" s="166" customFormat="1" ht="19.5" customHeight="1">
      <c r="A23" s="195" t="s">
        <v>69</v>
      </c>
      <c r="B23" s="195"/>
      <c r="C23" s="182"/>
      <c r="D23" s="187">
        <f>SUM(D20:D21)</f>
        <v>-122032</v>
      </c>
      <c r="E23" s="182"/>
      <c r="F23" s="187">
        <f>SUM(F20:F21)</f>
        <v>-187256</v>
      </c>
      <c r="G23" s="182"/>
      <c r="H23" s="187">
        <f>SUM(H20:H21)</f>
        <v>-5406</v>
      </c>
      <c r="I23" s="196"/>
      <c r="J23" s="187">
        <f>SUM(J20:J21)</f>
        <v>-24436</v>
      </c>
    </row>
    <row r="24" spans="1:10" s="166" customFormat="1" ht="8.25" customHeight="1">
      <c r="A24" s="181"/>
      <c r="B24" s="181"/>
      <c r="C24" s="178"/>
      <c r="D24" s="179"/>
      <c r="E24" s="179"/>
      <c r="F24" s="179"/>
      <c r="G24" s="179"/>
      <c r="H24" s="179"/>
      <c r="I24" s="180"/>
      <c r="J24" s="179"/>
    </row>
    <row r="25" spans="1:10" s="166" customFormat="1" ht="19.5" customHeight="1">
      <c r="A25" s="197" t="s">
        <v>149</v>
      </c>
      <c r="B25" s="197"/>
      <c r="C25" s="182"/>
      <c r="D25" s="183">
        <f>D16+D23</f>
        <v>34880</v>
      </c>
      <c r="E25" s="182"/>
      <c r="F25" s="183">
        <f>F16+F23</f>
        <v>118973</v>
      </c>
      <c r="G25" s="182"/>
      <c r="H25" s="183">
        <f>H16+H23</f>
        <v>-231</v>
      </c>
      <c r="I25" s="196"/>
      <c r="J25" s="183">
        <f>J16+J23</f>
        <v>2248</v>
      </c>
    </row>
    <row r="26" spans="1:10" s="166" customFormat="1" ht="19.5" customHeight="1">
      <c r="A26" s="181" t="s">
        <v>70</v>
      </c>
      <c r="B26" s="181"/>
      <c r="C26" s="182"/>
      <c r="D26" s="183">
        <v>1441</v>
      </c>
      <c r="E26" s="182"/>
      <c r="F26" s="183">
        <v>1598</v>
      </c>
      <c r="G26" s="182"/>
      <c r="H26" s="183">
        <v>18281</v>
      </c>
      <c r="I26" s="184"/>
      <c r="J26" s="183">
        <v>18663</v>
      </c>
    </row>
    <row r="27" spans="1:10" s="166" customFormat="1" ht="19.5" customHeight="1">
      <c r="A27" s="181" t="s">
        <v>71</v>
      </c>
      <c r="B27" s="181"/>
      <c r="C27" s="182"/>
      <c r="D27" s="183">
        <v>-6754</v>
      </c>
      <c r="E27" s="182"/>
      <c r="F27" s="183">
        <v>-7023</v>
      </c>
      <c r="G27" s="182"/>
      <c r="H27" s="183">
        <v>-421</v>
      </c>
      <c r="I27" s="198"/>
      <c r="J27" s="183">
        <v>-302</v>
      </c>
    </row>
    <row r="28" spans="1:10" s="166" customFormat="1" ht="19.5" customHeight="1">
      <c r="A28" s="181" t="s">
        <v>72</v>
      </c>
      <c r="B28" s="181"/>
      <c r="C28" s="182"/>
      <c r="D28" s="183">
        <v>-58023</v>
      </c>
      <c r="E28" s="182"/>
      <c r="F28" s="183">
        <v>-59633</v>
      </c>
      <c r="G28" s="182"/>
      <c r="H28" s="183">
        <v>-23017</v>
      </c>
      <c r="I28" s="198"/>
      <c r="J28" s="183">
        <v>-24328</v>
      </c>
    </row>
    <row r="29" spans="1:10" s="166" customFormat="1" ht="19.5" customHeight="1">
      <c r="A29" s="181" t="s">
        <v>136</v>
      </c>
      <c r="B29" s="186"/>
      <c r="C29" s="182"/>
      <c r="D29" s="183">
        <v>0</v>
      </c>
      <c r="E29" s="182"/>
      <c r="F29" s="183">
        <v>0</v>
      </c>
      <c r="G29" s="182"/>
      <c r="H29" s="183">
        <v>0</v>
      </c>
      <c r="I29" s="198"/>
      <c r="J29" s="183">
        <v>-253710</v>
      </c>
    </row>
    <row r="30" spans="1:10" s="166" customFormat="1" ht="19.5" customHeight="1">
      <c r="A30" s="181" t="s">
        <v>145</v>
      </c>
      <c r="B30" s="199"/>
      <c r="D30" s="183"/>
      <c r="E30" s="182"/>
      <c r="F30" s="183"/>
      <c r="G30" s="182"/>
      <c r="H30" s="183"/>
      <c r="I30" s="200"/>
      <c r="J30" s="183"/>
    </row>
    <row r="31" spans="1:10" s="201" customFormat="1" ht="20.100000000000001" customHeight="1">
      <c r="A31" s="201" t="s">
        <v>146</v>
      </c>
      <c r="D31" s="183">
        <v>-1970</v>
      </c>
      <c r="F31" s="202">
        <v>858</v>
      </c>
      <c r="H31" s="183">
        <v>-1</v>
      </c>
      <c r="J31" s="183">
        <v>0</v>
      </c>
    </row>
    <row r="32" spans="1:10" s="166" customFormat="1" ht="19.5" customHeight="1">
      <c r="A32" s="188" t="s">
        <v>73</v>
      </c>
      <c r="B32" s="188"/>
      <c r="C32" s="182"/>
      <c r="D32" s="203">
        <v>-2902</v>
      </c>
      <c r="E32" s="182"/>
      <c r="F32" s="203">
        <v>-3479</v>
      </c>
      <c r="G32" s="182"/>
      <c r="H32" s="203">
        <v>-362</v>
      </c>
      <c r="I32" s="198"/>
      <c r="J32" s="203">
        <v>-216</v>
      </c>
    </row>
    <row r="33" spans="1:10" s="166" customFormat="1" ht="5.0999999999999996" customHeight="1">
      <c r="C33" s="178"/>
      <c r="D33" s="178"/>
      <c r="E33" s="178"/>
      <c r="F33" s="178"/>
      <c r="G33" s="178"/>
      <c r="H33" s="178"/>
      <c r="I33" s="189"/>
      <c r="J33" s="178"/>
    </row>
    <row r="34" spans="1:10" s="166" customFormat="1" ht="19.5" customHeight="1">
      <c r="A34" s="169" t="s">
        <v>161</v>
      </c>
      <c r="B34" s="169"/>
      <c r="C34" s="190"/>
      <c r="D34" s="204">
        <f>SUM(D25:D32)</f>
        <v>-33328</v>
      </c>
      <c r="E34" s="205"/>
      <c r="F34" s="204">
        <f>SUM(F25:F32)</f>
        <v>51294</v>
      </c>
      <c r="G34" s="205"/>
      <c r="H34" s="204">
        <f>SUM(H25:H32)</f>
        <v>-5751</v>
      </c>
      <c r="I34" s="206"/>
      <c r="J34" s="204">
        <f>SUM(J25:J32)</f>
        <v>-257645</v>
      </c>
    </row>
    <row r="35" spans="1:10" s="166" customFormat="1" ht="19.5" customHeight="1">
      <c r="A35" s="181" t="s">
        <v>163</v>
      </c>
      <c r="B35" s="186">
        <v>14</v>
      </c>
      <c r="C35" s="182"/>
      <c r="D35" s="187">
        <v>503</v>
      </c>
      <c r="E35" s="182"/>
      <c r="F35" s="187">
        <v>-8865</v>
      </c>
      <c r="G35" s="182"/>
      <c r="H35" s="187">
        <v>89</v>
      </c>
      <c r="I35" s="207"/>
      <c r="J35" s="187">
        <v>130</v>
      </c>
    </row>
    <row r="36" spans="1:10" s="166" customFormat="1" ht="5.0999999999999996" customHeight="1">
      <c r="C36" s="178"/>
      <c r="D36" s="178"/>
      <c r="E36" s="178"/>
      <c r="F36" s="178"/>
      <c r="G36" s="178"/>
      <c r="H36" s="178"/>
      <c r="I36" s="189"/>
      <c r="J36" s="178"/>
    </row>
    <row r="37" spans="1:10" s="166" customFormat="1" ht="19.5" customHeight="1">
      <c r="A37" s="197" t="s">
        <v>164</v>
      </c>
      <c r="B37" s="197"/>
      <c r="C37" s="190"/>
      <c r="D37" s="204">
        <f>SUM(D34:D35)</f>
        <v>-32825</v>
      </c>
      <c r="E37" s="205"/>
      <c r="F37" s="204">
        <f>SUM(F34:F35)</f>
        <v>42429</v>
      </c>
      <c r="G37" s="205"/>
      <c r="H37" s="204">
        <f>SUM(H34:H35)</f>
        <v>-5662</v>
      </c>
      <c r="I37" s="206"/>
      <c r="J37" s="204">
        <f>SUM(J34:J35)</f>
        <v>-257515</v>
      </c>
    </row>
    <row r="38" spans="1:10" s="166" customFormat="1" ht="19.5" customHeight="1">
      <c r="A38" s="188" t="s">
        <v>74</v>
      </c>
      <c r="B38" s="188"/>
      <c r="C38" s="190"/>
      <c r="D38" s="208">
        <v>0</v>
      </c>
      <c r="E38" s="205"/>
      <c r="F38" s="208">
        <v>0</v>
      </c>
      <c r="G38" s="205"/>
      <c r="H38" s="208">
        <v>0</v>
      </c>
      <c r="I38" s="206"/>
      <c r="J38" s="208">
        <v>0</v>
      </c>
    </row>
    <row r="39" spans="1:10" s="166" customFormat="1" ht="5.0999999999999996" customHeight="1">
      <c r="C39" s="178"/>
      <c r="D39" s="178"/>
      <c r="E39" s="178"/>
      <c r="F39" s="178"/>
      <c r="G39" s="178"/>
      <c r="H39" s="178"/>
      <c r="I39" s="189"/>
      <c r="J39" s="178"/>
    </row>
    <row r="40" spans="1:10" s="166" customFormat="1">
      <c r="A40" s="209" t="s">
        <v>147</v>
      </c>
      <c r="C40" s="178"/>
      <c r="D40" s="178"/>
      <c r="E40" s="178"/>
      <c r="F40" s="178"/>
      <c r="G40" s="178"/>
      <c r="H40" s="178"/>
      <c r="I40" s="189"/>
      <c r="J40" s="178"/>
    </row>
    <row r="41" spans="1:10" s="166" customFormat="1" ht="19.5" customHeight="1" thickBot="1">
      <c r="A41" s="209" t="s">
        <v>148</v>
      </c>
      <c r="B41" s="209"/>
      <c r="C41" s="190"/>
      <c r="D41" s="210">
        <f>SUM(D37:D38)</f>
        <v>-32825</v>
      </c>
      <c r="E41" s="205"/>
      <c r="F41" s="210">
        <f>SUM(F37:F38)</f>
        <v>42429</v>
      </c>
      <c r="G41" s="205"/>
      <c r="H41" s="210">
        <f>SUM(H37:H38)</f>
        <v>-5662</v>
      </c>
      <c r="I41" s="206"/>
      <c r="J41" s="210">
        <f>SUM(J37:J38)</f>
        <v>-257515</v>
      </c>
    </row>
    <row r="42" spans="1:10" s="166" customFormat="1" ht="8.25" customHeight="1" thickTop="1">
      <c r="A42" s="211"/>
      <c r="B42" s="211"/>
      <c r="C42" s="178"/>
      <c r="D42" s="212"/>
      <c r="E42" s="179"/>
      <c r="F42" s="212"/>
      <c r="G42" s="179"/>
      <c r="H42" s="212"/>
      <c r="I42" s="180"/>
      <c r="J42" s="212"/>
    </row>
    <row r="43" spans="1:10" s="166" customFormat="1" ht="19.5" customHeight="1">
      <c r="A43" s="209" t="s">
        <v>75</v>
      </c>
      <c r="B43" s="209"/>
      <c r="C43" s="178"/>
      <c r="D43" s="179"/>
      <c r="E43" s="179"/>
      <c r="F43" s="179"/>
      <c r="G43" s="179"/>
      <c r="H43" s="179"/>
      <c r="I43" s="180"/>
      <c r="J43" s="179"/>
    </row>
    <row r="44" spans="1:10" s="166" customFormat="1" ht="19.5" customHeight="1">
      <c r="A44" s="166" t="s">
        <v>137</v>
      </c>
      <c r="C44" s="213"/>
      <c r="D44" s="213">
        <f>D41</f>
        <v>-32825</v>
      </c>
      <c r="E44" s="213"/>
      <c r="F44" s="213">
        <f t="shared" ref="F44:J44" si="0">F41</f>
        <v>42429</v>
      </c>
      <c r="G44" s="213"/>
      <c r="H44" s="213">
        <f t="shared" si="0"/>
        <v>-5662</v>
      </c>
      <c r="I44" s="213"/>
      <c r="J44" s="213">
        <f t="shared" si="0"/>
        <v>-257515</v>
      </c>
    </row>
    <row r="45" spans="1:10" s="166" customFormat="1" ht="19.5" customHeight="1">
      <c r="A45" s="166" t="s">
        <v>138</v>
      </c>
      <c r="C45" s="213"/>
      <c r="D45" s="214">
        <v>0</v>
      </c>
      <c r="E45" s="213"/>
      <c r="F45" s="214">
        <v>0</v>
      </c>
      <c r="G45" s="213"/>
      <c r="H45" s="214">
        <v>0</v>
      </c>
      <c r="I45" s="198"/>
      <c r="J45" s="214">
        <v>0</v>
      </c>
    </row>
    <row r="46" spans="1:10" s="166" customFormat="1" ht="5.0999999999999996" customHeight="1">
      <c r="C46" s="178"/>
      <c r="D46" s="178"/>
      <c r="E46" s="178"/>
      <c r="F46" s="178"/>
      <c r="G46" s="178"/>
      <c r="H46" s="178"/>
      <c r="I46" s="189"/>
      <c r="J46" s="178"/>
    </row>
    <row r="47" spans="1:10" s="166" customFormat="1" ht="19.5" customHeight="1" thickBot="1">
      <c r="A47" s="211"/>
      <c r="B47" s="211"/>
      <c r="C47" s="178"/>
      <c r="D47" s="215">
        <f>SUM(D44:D45)</f>
        <v>-32825</v>
      </c>
      <c r="E47" s="179"/>
      <c r="F47" s="215">
        <f>SUM(F44:F45)</f>
        <v>42429</v>
      </c>
      <c r="G47" s="179"/>
      <c r="H47" s="215">
        <f>SUM(H44:H45)</f>
        <v>-5662</v>
      </c>
      <c r="I47" s="180"/>
      <c r="J47" s="215">
        <f>SUM(J44:J45)</f>
        <v>-257515</v>
      </c>
    </row>
    <row r="48" spans="1:10" s="166" customFormat="1" ht="8.25" customHeight="1" thickTop="1">
      <c r="C48" s="216"/>
      <c r="D48" s="217"/>
      <c r="E48" s="216"/>
      <c r="F48" s="217"/>
      <c r="G48" s="216"/>
      <c r="H48" s="217"/>
      <c r="I48" s="218"/>
      <c r="J48" s="217"/>
    </row>
    <row r="49" spans="1:10" s="166" customFormat="1" ht="19.5" customHeight="1">
      <c r="A49" s="209" t="s">
        <v>76</v>
      </c>
      <c r="B49" s="209"/>
      <c r="D49" s="219"/>
      <c r="F49" s="219"/>
      <c r="H49" s="219"/>
      <c r="J49" s="219"/>
    </row>
    <row r="50" spans="1:10" s="166" customFormat="1" ht="5.0999999999999996" customHeight="1">
      <c r="C50" s="178"/>
      <c r="D50" s="179"/>
      <c r="E50" s="179"/>
      <c r="F50" s="179"/>
      <c r="G50" s="179"/>
      <c r="H50" s="179"/>
      <c r="I50" s="180"/>
      <c r="J50" s="179"/>
    </row>
    <row r="51" spans="1:10" s="166" customFormat="1" ht="19.5" customHeight="1">
      <c r="A51" s="166" t="s">
        <v>77</v>
      </c>
      <c r="C51" s="220"/>
      <c r="D51" s="221">
        <v>-4.2000000000000003E-2</v>
      </c>
      <c r="E51" s="222"/>
      <c r="F51" s="221">
        <v>5.4300000000000001E-2</v>
      </c>
      <c r="G51" s="221"/>
      <c r="H51" s="221">
        <v>-7.1999999999999998E-3</v>
      </c>
      <c r="I51" s="223"/>
      <c r="J51" s="221">
        <v>-0.32950000000000002</v>
      </c>
    </row>
    <row r="52" spans="1:10" s="166" customFormat="1" ht="12.75" customHeight="1">
      <c r="A52" s="211"/>
      <c r="B52" s="211"/>
      <c r="C52" s="178"/>
      <c r="D52" s="212"/>
      <c r="E52" s="179"/>
      <c r="F52" s="212"/>
      <c r="G52" s="179"/>
      <c r="H52" s="212"/>
      <c r="I52" s="180"/>
      <c r="J52" s="212"/>
    </row>
    <row r="53" spans="1:10" s="166" customFormat="1" ht="15.75" customHeight="1">
      <c r="A53" s="211"/>
      <c r="B53" s="211"/>
      <c r="C53" s="178"/>
      <c r="D53" s="212"/>
      <c r="E53" s="179"/>
      <c r="F53" s="212"/>
      <c r="G53" s="179"/>
      <c r="H53" s="212"/>
      <c r="I53" s="180"/>
      <c r="J53" s="212"/>
    </row>
    <row r="54" spans="1:10" s="166" customFormat="1" ht="19.5" customHeight="1">
      <c r="A54" s="224" t="s">
        <v>31</v>
      </c>
      <c r="B54" s="224"/>
      <c r="C54" s="224"/>
      <c r="D54" s="224"/>
      <c r="E54" s="224"/>
      <c r="F54" s="224"/>
      <c r="G54" s="224"/>
      <c r="H54" s="224"/>
      <c r="I54" s="224"/>
      <c r="J54" s="224"/>
    </row>
    <row r="55" spans="1:10" s="166" customFormat="1" ht="9.7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  <row r="56" spans="1:10" s="2" customFormat="1" ht="21.95" customHeight="1">
      <c r="A56" s="3" t="str">
        <f>'5 (3M)'!A56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6" s="3"/>
      <c r="C56" s="156"/>
      <c r="D56" s="157"/>
      <c r="E56" s="156"/>
      <c r="F56" s="157"/>
      <c r="G56" s="158"/>
      <c r="H56" s="157"/>
      <c r="I56" s="158"/>
      <c r="J56" s="157"/>
    </row>
  </sheetData>
  <mergeCells count="3">
    <mergeCell ref="D6:F6"/>
    <mergeCell ref="H6:J6"/>
    <mergeCell ref="A54:J54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744E-936E-4243-9036-4C37810DE647}">
  <sheetPr>
    <tabColor rgb="FF00B0F0"/>
  </sheetPr>
  <dimension ref="A1:P29"/>
  <sheetViews>
    <sheetView zoomScaleNormal="100" zoomScaleSheetLayoutView="93" workbookViewId="0">
      <selection activeCell="F16" sqref="F16"/>
    </sheetView>
  </sheetViews>
  <sheetFormatPr defaultColWidth="9.28515625" defaultRowHeight="20.100000000000001" customHeight="1"/>
  <cols>
    <col min="1" max="1" width="35.42578125" style="87" customWidth="1"/>
    <col min="2" max="2" width="5.42578125" style="87" customWidth="1"/>
    <col min="3" max="3" width="1" style="87" customWidth="1"/>
    <col min="4" max="4" width="10.7109375" style="87" customWidth="1"/>
    <col min="5" max="5" width="0.7109375" style="87" customWidth="1"/>
    <col min="6" max="6" width="10.28515625" style="87" customWidth="1"/>
    <col min="7" max="7" width="0.7109375" style="87" customWidth="1"/>
    <col min="8" max="8" width="15" style="87" bestFit="1" customWidth="1"/>
    <col min="9" max="9" width="0.7109375" style="87" customWidth="1"/>
    <col min="10" max="10" width="12.28515625" style="87" customWidth="1"/>
    <col min="11" max="11" width="0.7109375" style="87" customWidth="1"/>
    <col min="12" max="12" width="19.28515625" style="87" bestFit="1" customWidth="1"/>
    <col min="13" max="13" width="0.7109375" style="87" customWidth="1"/>
    <col min="14" max="14" width="13.28515625" style="87" bestFit="1" customWidth="1"/>
    <col min="15" max="15" width="0.7109375" style="87" customWidth="1"/>
    <col min="16" max="16" width="13.28515625" style="87" customWidth="1"/>
    <col min="17" max="17" width="9.28515625" style="87" customWidth="1"/>
    <col min="18" max="16384" width="9.28515625" style="87"/>
  </cols>
  <sheetData>
    <row r="1" spans="1:16" ht="21" customHeight="1">
      <c r="A1" s="88" t="s">
        <v>0</v>
      </c>
      <c r="B1" s="88"/>
      <c r="C1" s="88"/>
    </row>
    <row r="2" spans="1:16" ht="21" customHeight="1">
      <c r="A2" s="89" t="s">
        <v>78</v>
      </c>
      <c r="B2" s="89"/>
      <c r="C2" s="89"/>
    </row>
    <row r="3" spans="1:16" ht="21" customHeight="1">
      <c r="A3" s="90" t="str">
        <f>'6 (6M)'!A3</f>
        <v>สำหรับรอบระยะเวลาหกเดือนสิ้นสุดวันที่ 30 มิถุนายน พ.ศ. 2568</v>
      </c>
      <c r="B3" s="90"/>
      <c r="C3" s="90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</row>
    <row r="4" spans="1:16" ht="21" customHeight="1"/>
    <row r="5" spans="1:16" s="94" customFormat="1" ht="21" customHeight="1">
      <c r="A5" s="89"/>
      <c r="B5" s="89"/>
      <c r="C5" s="89"/>
      <c r="D5" s="118"/>
      <c r="E5" s="119"/>
      <c r="F5" s="120"/>
      <c r="G5" s="120"/>
      <c r="H5" s="120"/>
      <c r="I5" s="120"/>
      <c r="J5" s="121"/>
      <c r="K5" s="120"/>
      <c r="L5" s="121"/>
      <c r="M5" s="120"/>
      <c r="N5" s="121"/>
      <c r="O5" s="120"/>
      <c r="P5" s="101" t="s">
        <v>2</v>
      </c>
    </row>
    <row r="6" spans="1:16" s="94" customFormat="1" ht="21" customHeight="1">
      <c r="A6" s="95"/>
      <c r="B6" s="95"/>
      <c r="C6" s="95"/>
      <c r="D6" s="97" t="s">
        <v>79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</row>
    <row r="7" spans="1:16" s="94" customFormat="1" ht="21" customHeight="1">
      <c r="A7" s="95"/>
      <c r="B7" s="95"/>
      <c r="C7" s="95"/>
      <c r="D7" s="97" t="s">
        <v>80</v>
      </c>
      <c r="E7" s="97"/>
      <c r="F7" s="97"/>
      <c r="G7" s="97"/>
      <c r="H7" s="97"/>
      <c r="I7" s="97"/>
      <c r="J7" s="97"/>
      <c r="K7" s="97"/>
      <c r="L7" s="97"/>
      <c r="M7" s="95"/>
      <c r="N7" s="95"/>
      <c r="O7" s="95"/>
      <c r="P7" s="95"/>
    </row>
    <row r="8" spans="1:16" s="94" customFormat="1" ht="21" customHeight="1">
      <c r="A8" s="95"/>
      <c r="B8" s="95"/>
      <c r="C8" s="95"/>
      <c r="D8" s="95"/>
      <c r="E8" s="95"/>
      <c r="F8" s="95"/>
      <c r="G8" s="95"/>
      <c r="H8" s="122" t="s">
        <v>81</v>
      </c>
      <c r="I8" s="122"/>
      <c r="J8" s="122"/>
      <c r="K8" s="95"/>
      <c r="L8" s="95"/>
      <c r="M8" s="95"/>
      <c r="N8" s="95"/>
      <c r="O8" s="95"/>
      <c r="P8" s="95"/>
    </row>
    <row r="9" spans="1:16" s="95" customFormat="1" ht="21" customHeight="1">
      <c r="D9" s="98" t="s">
        <v>82</v>
      </c>
      <c r="E9" s="99"/>
      <c r="F9" s="98" t="s">
        <v>83</v>
      </c>
      <c r="G9" s="100"/>
      <c r="H9" s="100" t="s">
        <v>84</v>
      </c>
      <c r="I9" s="100"/>
      <c r="J9" s="100"/>
      <c r="K9" s="100"/>
      <c r="L9" s="100" t="s">
        <v>85</v>
      </c>
      <c r="M9" s="100"/>
      <c r="N9" s="100" t="s">
        <v>86</v>
      </c>
      <c r="O9" s="100"/>
      <c r="P9" s="100" t="s">
        <v>87</v>
      </c>
    </row>
    <row r="10" spans="1:16" s="95" customFormat="1" ht="21" customHeight="1">
      <c r="D10" s="101" t="s">
        <v>88</v>
      </c>
      <c r="E10" s="99"/>
      <c r="F10" s="101" t="s">
        <v>89</v>
      </c>
      <c r="G10" s="100"/>
      <c r="H10" s="102" t="s">
        <v>90</v>
      </c>
      <c r="I10" s="100"/>
      <c r="J10" s="102" t="s">
        <v>91</v>
      </c>
      <c r="K10" s="100"/>
      <c r="L10" s="102" t="s">
        <v>92</v>
      </c>
      <c r="M10" s="100"/>
      <c r="N10" s="102" t="s">
        <v>93</v>
      </c>
      <c r="O10" s="100"/>
      <c r="P10" s="102" t="s">
        <v>46</v>
      </c>
    </row>
    <row r="11" spans="1:16" s="94" customFormat="1" ht="8.25" customHeight="1">
      <c r="A11" s="110"/>
      <c r="B11" s="95"/>
      <c r="C11" s="110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</row>
    <row r="12" spans="1:16" s="96" customFormat="1" ht="21" customHeight="1">
      <c r="A12" s="89" t="s">
        <v>94</v>
      </c>
      <c r="B12" s="89"/>
      <c r="C12" s="89"/>
      <c r="D12" s="123">
        <v>781629</v>
      </c>
      <c r="E12" s="123"/>
      <c r="F12" s="123">
        <v>906215</v>
      </c>
      <c r="G12" s="123"/>
      <c r="H12" s="123">
        <v>10659</v>
      </c>
      <c r="I12" s="123"/>
      <c r="J12" s="123">
        <v>-422705</v>
      </c>
      <c r="K12" s="123"/>
      <c r="L12" s="123">
        <f>SUM(D12:J12)</f>
        <v>1275798</v>
      </c>
      <c r="M12" s="123"/>
      <c r="N12" s="123">
        <v>0</v>
      </c>
      <c r="O12" s="123"/>
      <c r="P12" s="123">
        <f>SUM(L12:N12)</f>
        <v>1275798</v>
      </c>
    </row>
    <row r="13" spans="1:16" s="103" customFormat="1" ht="8.25" customHeight="1">
      <c r="A13" s="94"/>
      <c r="B13" s="94"/>
      <c r="C13" s="94"/>
    </row>
    <row r="14" spans="1:16" s="94" customFormat="1" ht="21" customHeight="1">
      <c r="A14" s="96" t="s">
        <v>95</v>
      </c>
      <c r="B14" s="96"/>
      <c r="C14" s="96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</row>
    <row r="15" spans="1:16" s="94" customFormat="1" ht="21" customHeight="1">
      <c r="A15" s="94" t="s">
        <v>96</v>
      </c>
      <c r="D15" s="107">
        <v>0</v>
      </c>
      <c r="E15" s="106"/>
      <c r="F15" s="107">
        <v>0</v>
      </c>
      <c r="G15" s="106"/>
      <c r="H15" s="107">
        <v>0</v>
      </c>
      <c r="I15" s="106"/>
      <c r="J15" s="107">
        <f>'6 (6M)'!F41</f>
        <v>42429</v>
      </c>
      <c r="K15" s="106"/>
      <c r="L15" s="124">
        <f>SUM(D15:J15)</f>
        <v>42429</v>
      </c>
      <c r="M15" s="106"/>
      <c r="N15" s="124">
        <v>0</v>
      </c>
      <c r="O15" s="125"/>
      <c r="P15" s="124">
        <f>SUM(L15:N15)</f>
        <v>42429</v>
      </c>
    </row>
    <row r="16" spans="1:16" s="95" customFormat="1" ht="8.25" customHeight="1"/>
    <row r="17" spans="1:16" s="94" customFormat="1" ht="21" customHeight="1" thickBot="1">
      <c r="A17" s="110" t="s">
        <v>139</v>
      </c>
      <c r="B17" s="110"/>
      <c r="C17" s="110"/>
      <c r="D17" s="111">
        <f>SUM(D12:D15)</f>
        <v>781629</v>
      </c>
      <c r="E17" s="112"/>
      <c r="F17" s="111">
        <f>SUM(F12:F15)</f>
        <v>906215</v>
      </c>
      <c r="G17" s="112"/>
      <c r="H17" s="111">
        <f>SUM(H12:H15)</f>
        <v>10659</v>
      </c>
      <c r="I17" s="112"/>
      <c r="J17" s="111">
        <f>SUM(J12:J15)</f>
        <v>-380276</v>
      </c>
      <c r="K17" s="112"/>
      <c r="L17" s="111">
        <f>SUM(L12:L15)</f>
        <v>1318227</v>
      </c>
      <c r="M17" s="112"/>
      <c r="N17" s="126">
        <f>SUM(N12:N15)</f>
        <v>0</v>
      </c>
      <c r="O17" s="112"/>
      <c r="P17" s="111">
        <f>SUM(P12:P15)</f>
        <v>1318227</v>
      </c>
    </row>
    <row r="18" spans="1:16" s="94" customFormat="1" ht="21" customHeight="1" thickTop="1"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6"/>
      <c r="O18" s="112"/>
      <c r="P18" s="116"/>
    </row>
    <row r="19" spans="1:16" s="96" customFormat="1" ht="21" customHeight="1">
      <c r="A19" s="89" t="s">
        <v>97</v>
      </c>
      <c r="B19" s="89"/>
      <c r="C19" s="89"/>
      <c r="D19" s="94">
        <v>781629</v>
      </c>
      <c r="E19" s="94"/>
      <c r="F19" s="94">
        <v>355635</v>
      </c>
      <c r="G19" s="94"/>
      <c r="H19" s="108">
        <v>0</v>
      </c>
      <c r="I19" s="94"/>
      <c r="J19" s="94">
        <v>150952</v>
      </c>
      <c r="K19" s="94"/>
      <c r="L19" s="94">
        <f>SUM(D19:J19)</f>
        <v>1288216</v>
      </c>
      <c r="M19" s="94"/>
      <c r="N19" s="108">
        <v>0</v>
      </c>
      <c r="O19" s="123"/>
      <c r="P19" s="123">
        <f>SUM(L19:N19)</f>
        <v>1288216</v>
      </c>
    </row>
    <row r="20" spans="1:16" s="103" customFormat="1" ht="8.25" customHeight="1">
      <c r="A20" s="94"/>
      <c r="B20" s="94"/>
      <c r="C20" s="94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</row>
    <row r="21" spans="1:16" s="94" customFormat="1" ht="21" customHeight="1">
      <c r="A21" s="96" t="s">
        <v>95</v>
      </c>
      <c r="B21" s="96"/>
      <c r="C21" s="96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12"/>
      <c r="P21" s="112"/>
    </row>
    <row r="22" spans="1:16" s="94" customFormat="1" ht="21" customHeight="1">
      <c r="A22" s="94" t="s">
        <v>98</v>
      </c>
      <c r="D22" s="107">
        <v>0</v>
      </c>
      <c r="E22" s="108"/>
      <c r="F22" s="107">
        <v>0</v>
      </c>
      <c r="G22" s="108"/>
      <c r="H22" s="107">
        <v>0</v>
      </c>
      <c r="I22" s="112"/>
      <c r="J22" s="120">
        <v>-32825</v>
      </c>
      <c r="K22" s="112"/>
      <c r="L22" s="120">
        <f>SUM(J22:K22)</f>
        <v>-32825</v>
      </c>
      <c r="M22" s="112"/>
      <c r="N22" s="107">
        <v>0</v>
      </c>
      <c r="O22" s="125"/>
      <c r="P22" s="120">
        <f>SUM(L22:N22)</f>
        <v>-32825</v>
      </c>
    </row>
    <row r="23" spans="1:16" s="95" customFormat="1" ht="8.25" customHeight="1">
      <c r="D23" s="127"/>
      <c r="E23" s="127"/>
      <c r="F23" s="127"/>
      <c r="G23" s="127"/>
      <c r="H23" s="127"/>
      <c r="I23" s="106"/>
      <c r="J23" s="108"/>
      <c r="K23" s="106"/>
      <c r="L23" s="123"/>
      <c r="M23" s="106"/>
      <c r="N23" s="123"/>
    </row>
    <row r="24" spans="1:16" s="94" customFormat="1" ht="21" customHeight="1" thickBot="1">
      <c r="A24" s="110" t="s">
        <v>143</v>
      </c>
      <c r="B24" s="110"/>
      <c r="C24" s="110"/>
      <c r="D24" s="126">
        <f>SUM(D19:D23)</f>
        <v>781629</v>
      </c>
      <c r="E24" s="123">
        <f t="shared" ref="E24:O24" si="0">SUM(E19:E23)</f>
        <v>0</v>
      </c>
      <c r="F24" s="126">
        <f t="shared" si="0"/>
        <v>355635</v>
      </c>
      <c r="G24" s="123">
        <f t="shared" si="0"/>
        <v>0</v>
      </c>
      <c r="H24" s="126">
        <f t="shared" si="0"/>
        <v>0</v>
      </c>
      <c r="I24" s="123">
        <f t="shared" si="0"/>
        <v>0</v>
      </c>
      <c r="J24" s="126">
        <f t="shared" si="0"/>
        <v>118127</v>
      </c>
      <c r="K24" s="123">
        <f t="shared" si="0"/>
        <v>0</v>
      </c>
      <c r="L24" s="126">
        <f t="shared" si="0"/>
        <v>1255391</v>
      </c>
      <c r="M24" s="123">
        <f t="shared" si="0"/>
        <v>0</v>
      </c>
      <c r="N24" s="126">
        <f t="shared" si="0"/>
        <v>0</v>
      </c>
      <c r="O24" s="123">
        <f t="shared" si="0"/>
        <v>0</v>
      </c>
      <c r="P24" s="126">
        <f>SUM(P19:P23)</f>
        <v>1255391</v>
      </c>
    </row>
    <row r="25" spans="1:16" s="94" customFormat="1" ht="21" customHeight="1" thickTop="1"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28"/>
    </row>
    <row r="26" spans="1:16" s="94" customFormat="1" ht="21" customHeight="1"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</row>
    <row r="27" spans="1:16" s="94" customFormat="1" ht="20.25" customHeight="1"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</row>
    <row r="28" spans="1:16" s="94" customFormat="1" ht="11.25" customHeight="1"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</row>
    <row r="29" spans="1:16" s="94" customFormat="1" ht="22.35" customHeight="1">
      <c r="A29" s="91" t="str">
        <f>'5 (3M)'!A56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29" s="91"/>
      <c r="C29" s="91"/>
      <c r="D29" s="91"/>
      <c r="E29" s="91"/>
      <c r="F29" s="91"/>
      <c r="G29" s="117"/>
      <c r="H29" s="117"/>
      <c r="I29" s="117"/>
      <c r="J29" s="117"/>
      <c r="K29" s="117"/>
      <c r="L29" s="117"/>
      <c r="M29" s="117"/>
      <c r="N29" s="117"/>
      <c r="O29" s="117"/>
      <c r="P29" s="117"/>
    </row>
  </sheetData>
  <mergeCells count="3">
    <mergeCell ref="D6:P6"/>
    <mergeCell ref="D7:L7"/>
    <mergeCell ref="H8:J8"/>
  </mergeCells>
  <pageMargins left="0.4" right="0.4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ADFFD-2FB4-4C15-B9FC-79980A958F52}">
  <sheetPr>
    <tabColor rgb="FF00B0F0"/>
  </sheetPr>
  <dimension ref="A1:L30"/>
  <sheetViews>
    <sheetView topLeftCell="A18" zoomScale="115" zoomScaleNormal="115" zoomScaleSheetLayoutView="100" workbookViewId="0">
      <selection activeCell="A27" sqref="A27"/>
    </sheetView>
  </sheetViews>
  <sheetFormatPr defaultColWidth="9.28515625" defaultRowHeight="19.5" customHeight="1"/>
  <cols>
    <col min="1" max="1" width="38.5703125" style="87" customWidth="1"/>
    <col min="2" max="2" width="8.5703125" style="87" customWidth="1"/>
    <col min="3" max="3" width="0.7109375" style="87" customWidth="1"/>
    <col min="4" max="4" width="12.28515625" style="87" customWidth="1"/>
    <col min="5" max="5" width="0.7109375" style="87" customWidth="1"/>
    <col min="6" max="6" width="11.28515625" style="87" customWidth="1"/>
    <col min="7" max="7" width="0.7109375" style="87" customWidth="1"/>
    <col min="8" max="8" width="17.7109375" style="87" customWidth="1"/>
    <col min="9" max="9" width="0.7109375" style="87" customWidth="1"/>
    <col min="10" max="10" width="13.28515625" style="87" customWidth="1"/>
    <col min="11" max="11" width="0.7109375" style="87" customWidth="1"/>
    <col min="12" max="12" width="14.42578125" style="87" customWidth="1"/>
    <col min="13" max="13" width="9.28515625" style="87" customWidth="1"/>
    <col min="14" max="16384" width="9.28515625" style="87"/>
  </cols>
  <sheetData>
    <row r="1" spans="1:12" ht="20.100000000000001" customHeight="1">
      <c r="A1" s="88" t="s">
        <v>0</v>
      </c>
    </row>
    <row r="2" spans="1:12" ht="20.100000000000001" customHeight="1">
      <c r="A2" s="89" t="s">
        <v>99</v>
      </c>
    </row>
    <row r="3" spans="1:12" ht="20.100000000000001" customHeight="1">
      <c r="A3" s="90" t="str">
        <f>'7'!A3</f>
        <v>สำหรับรอบระยะเวลาหกเดือนสิ้นสุดวันที่ 30 มิถุนายน พ.ศ. 2568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2" ht="20.100000000000001" customHeight="1">
      <c r="A4" s="89"/>
    </row>
    <row r="5" spans="1:12" s="94" customFormat="1" ht="20.100000000000001" customHeight="1">
      <c r="A5" s="89"/>
      <c r="B5" s="89"/>
      <c r="C5" s="92"/>
      <c r="D5" s="93" t="s">
        <v>2</v>
      </c>
      <c r="E5" s="93"/>
      <c r="F5" s="93"/>
      <c r="G5" s="93"/>
      <c r="H5" s="93"/>
      <c r="I5" s="93"/>
      <c r="J5" s="93"/>
      <c r="K5" s="93"/>
      <c r="L5" s="93"/>
    </row>
    <row r="6" spans="1:12" s="94" customFormat="1" ht="20.100000000000001" customHeight="1">
      <c r="A6" s="95"/>
      <c r="B6" s="95"/>
      <c r="C6" s="96"/>
      <c r="D6" s="97" t="s">
        <v>100</v>
      </c>
      <c r="E6" s="97"/>
      <c r="F6" s="97"/>
      <c r="G6" s="97"/>
      <c r="H6" s="97"/>
      <c r="I6" s="97"/>
      <c r="J6" s="97"/>
      <c r="K6" s="97"/>
      <c r="L6" s="97"/>
    </row>
    <row r="7" spans="1:12" s="94" customFormat="1" ht="20.100000000000001" customHeight="1">
      <c r="A7" s="95"/>
      <c r="B7" s="95"/>
      <c r="C7" s="95"/>
      <c r="D7" s="95"/>
      <c r="E7" s="95"/>
      <c r="F7" s="95"/>
      <c r="G7" s="95"/>
      <c r="H7" s="97" t="s">
        <v>81</v>
      </c>
      <c r="I7" s="97"/>
      <c r="J7" s="97"/>
      <c r="K7" s="95"/>
      <c r="L7" s="95"/>
    </row>
    <row r="8" spans="1:12" s="95" customFormat="1" ht="20.100000000000001" customHeight="1">
      <c r="D8" s="98" t="s">
        <v>82</v>
      </c>
      <c r="E8" s="99"/>
      <c r="F8" s="98" t="s">
        <v>83</v>
      </c>
      <c r="G8" s="100"/>
      <c r="H8" s="100" t="s">
        <v>84</v>
      </c>
      <c r="I8" s="100"/>
      <c r="J8" s="100"/>
      <c r="K8" s="100"/>
      <c r="L8" s="100" t="s">
        <v>87</v>
      </c>
    </row>
    <row r="9" spans="1:12" s="95" customFormat="1" ht="20.100000000000001" customHeight="1">
      <c r="D9" s="101" t="s">
        <v>88</v>
      </c>
      <c r="E9" s="99"/>
      <c r="F9" s="101" t="s">
        <v>89</v>
      </c>
      <c r="G9" s="100"/>
      <c r="H9" s="102" t="s">
        <v>90</v>
      </c>
      <c r="I9" s="100"/>
      <c r="J9" s="102" t="s">
        <v>91</v>
      </c>
      <c r="K9" s="100"/>
      <c r="L9" s="102" t="s">
        <v>46</v>
      </c>
    </row>
    <row r="10" spans="1:12" s="103" customFormat="1" ht="8.25" customHeight="1">
      <c r="A10" s="94"/>
      <c r="B10" s="95"/>
    </row>
    <row r="11" spans="1:12" s="96" customFormat="1" ht="20.100000000000001" customHeight="1">
      <c r="A11" s="89" t="s">
        <v>94</v>
      </c>
      <c r="B11" s="89"/>
      <c r="D11" s="104">
        <v>781629</v>
      </c>
      <c r="E11" s="104"/>
      <c r="F11" s="104">
        <v>906215</v>
      </c>
      <c r="G11" s="104"/>
      <c r="H11" s="104">
        <v>10659</v>
      </c>
      <c r="I11" s="104"/>
      <c r="J11" s="104">
        <v>-303724</v>
      </c>
      <c r="K11" s="104"/>
      <c r="L11" s="104">
        <f>SUM(D11:J11)</f>
        <v>1394779</v>
      </c>
    </row>
    <row r="12" spans="1:12" s="103" customFormat="1" ht="8.25" customHeight="1">
      <c r="A12" s="94"/>
      <c r="B12" s="105"/>
    </row>
    <row r="13" spans="1:12" s="103" customFormat="1" ht="20.100000000000001" customHeight="1">
      <c r="A13" s="96" t="s">
        <v>95</v>
      </c>
      <c r="B13" s="105"/>
      <c r="D13" s="106"/>
      <c r="E13" s="106"/>
      <c r="F13" s="106"/>
      <c r="G13" s="106"/>
      <c r="H13" s="106"/>
      <c r="I13" s="106"/>
      <c r="J13" s="106"/>
      <c r="K13" s="106"/>
      <c r="L13" s="106"/>
    </row>
    <row r="14" spans="1:12" s="94" customFormat="1" ht="20.100000000000001" customHeight="1">
      <c r="A14" s="94" t="s">
        <v>98</v>
      </c>
      <c r="D14" s="107">
        <v>0</v>
      </c>
      <c r="E14" s="106"/>
      <c r="F14" s="107">
        <v>0</v>
      </c>
      <c r="G14" s="106"/>
      <c r="H14" s="107">
        <v>0</v>
      </c>
      <c r="I14" s="108"/>
      <c r="J14" s="107">
        <f>'6 (6M)'!J41</f>
        <v>-257515</v>
      </c>
      <c r="K14" s="106"/>
      <c r="L14" s="109">
        <f>SUM(D14:J14)</f>
        <v>-257515</v>
      </c>
    </row>
    <row r="15" spans="1:12" s="95" customFormat="1" ht="8.25" customHeight="1"/>
    <row r="16" spans="1:12" s="94" customFormat="1" ht="20.100000000000001" customHeight="1" thickBot="1">
      <c r="A16" s="110" t="s">
        <v>139</v>
      </c>
      <c r="B16" s="110"/>
      <c r="D16" s="111">
        <f>SUM(D11:D14)</f>
        <v>781629</v>
      </c>
      <c r="E16" s="112"/>
      <c r="F16" s="111">
        <f>SUM(F11:F14)</f>
        <v>906215</v>
      </c>
      <c r="G16" s="112"/>
      <c r="H16" s="111">
        <f>SUM(H11:H14)</f>
        <v>10659</v>
      </c>
      <c r="I16" s="104"/>
      <c r="J16" s="111">
        <f>SUM(J11:J14)</f>
        <v>-561239</v>
      </c>
      <c r="K16" s="112"/>
      <c r="L16" s="111">
        <f>SUM(L11:L14)</f>
        <v>1137264</v>
      </c>
    </row>
    <row r="17" spans="1:12" s="96" customFormat="1" ht="20.100000000000001" customHeight="1" thickTop="1">
      <c r="A17" s="113"/>
      <c r="B17" s="89"/>
    </row>
    <row r="18" spans="1:12" s="96" customFormat="1" ht="20.100000000000001" customHeight="1">
      <c r="A18" s="89" t="s">
        <v>97</v>
      </c>
      <c r="B18" s="89"/>
      <c r="D18" s="104">
        <v>781629</v>
      </c>
      <c r="E18" s="104"/>
      <c r="F18" s="104">
        <v>355635</v>
      </c>
      <c r="G18" s="104"/>
      <c r="H18" s="104">
        <v>0</v>
      </c>
      <c r="I18" s="104"/>
      <c r="J18" s="104">
        <v>5020</v>
      </c>
      <c r="K18" s="104"/>
      <c r="L18" s="104">
        <v>1142284</v>
      </c>
    </row>
    <row r="19" spans="1:12" s="103" customFormat="1" ht="8.25" customHeight="1">
      <c r="A19" s="94"/>
      <c r="B19" s="105"/>
    </row>
    <row r="20" spans="1:12" s="103" customFormat="1" ht="20.100000000000001" customHeight="1">
      <c r="A20" s="96" t="s">
        <v>95</v>
      </c>
      <c r="B20" s="105"/>
      <c r="D20" s="106"/>
      <c r="E20" s="106"/>
      <c r="F20" s="106"/>
      <c r="G20" s="106"/>
      <c r="H20" s="106"/>
      <c r="I20" s="106"/>
      <c r="J20" s="106"/>
      <c r="K20" s="106"/>
      <c r="L20" s="106"/>
    </row>
    <row r="21" spans="1:12" s="94" customFormat="1" ht="20.100000000000001" customHeight="1">
      <c r="A21" s="94" t="s">
        <v>98</v>
      </c>
      <c r="D21" s="107">
        <v>0</v>
      </c>
      <c r="E21" s="106"/>
      <c r="F21" s="107">
        <v>0</v>
      </c>
      <c r="G21" s="106"/>
      <c r="H21" s="107">
        <v>0</v>
      </c>
      <c r="I21" s="108"/>
      <c r="J21" s="107">
        <v>-5662</v>
      </c>
      <c r="K21" s="106"/>
      <c r="L21" s="107">
        <v>-5662</v>
      </c>
    </row>
    <row r="22" spans="1:12" s="95" customFormat="1" ht="8.25" customHeight="1"/>
    <row r="23" spans="1:12" s="94" customFormat="1" ht="20.100000000000001" customHeight="1" thickBot="1">
      <c r="A23" s="110" t="s">
        <v>143</v>
      </c>
      <c r="B23" s="110"/>
      <c r="D23" s="111">
        <f>SUM(D18:D21)</f>
        <v>781629</v>
      </c>
      <c r="E23" s="112"/>
      <c r="F23" s="111">
        <f>SUM(F18:F21)</f>
        <v>355635</v>
      </c>
      <c r="G23" s="112"/>
      <c r="H23" s="114">
        <f>SUM(H18:H21)</f>
        <v>0</v>
      </c>
      <c r="I23" s="104"/>
      <c r="J23" s="111">
        <f>SUM(J18:J21)</f>
        <v>-642</v>
      </c>
      <c r="K23" s="112"/>
      <c r="L23" s="111">
        <f>SUM(L18:L21)</f>
        <v>1136622</v>
      </c>
    </row>
    <row r="24" spans="1:12" s="96" customFormat="1" ht="20.100000000000001" customHeight="1" thickTop="1">
      <c r="A24" s="113"/>
      <c r="B24" s="89"/>
      <c r="L24" s="115"/>
    </row>
    <row r="25" spans="1:12" s="96" customFormat="1" ht="20.100000000000001" customHeight="1">
      <c r="A25" s="113"/>
      <c r="B25" s="89"/>
    </row>
    <row r="26" spans="1:12" s="96" customFormat="1" ht="20.100000000000001" customHeight="1">
      <c r="A26" s="113"/>
      <c r="B26" s="89"/>
    </row>
    <row r="27" spans="1:12" s="96" customFormat="1" ht="20.100000000000001" customHeight="1">
      <c r="A27" s="113"/>
      <c r="B27" s="89"/>
      <c r="D27" s="106"/>
      <c r="E27" s="106"/>
      <c r="F27" s="106"/>
      <c r="G27" s="106"/>
      <c r="H27" s="108"/>
      <c r="I27" s="108"/>
      <c r="J27" s="108"/>
      <c r="K27" s="106"/>
      <c r="L27" s="108"/>
    </row>
    <row r="28" spans="1:12" s="96" customFormat="1" ht="20.100000000000001" customHeight="1">
      <c r="A28" s="113"/>
      <c r="B28" s="89"/>
      <c r="D28" s="106"/>
      <c r="E28" s="106"/>
      <c r="F28" s="106"/>
      <c r="G28" s="106"/>
      <c r="H28" s="108"/>
      <c r="I28" s="108"/>
      <c r="J28" s="108"/>
      <c r="K28" s="106"/>
      <c r="L28" s="116"/>
    </row>
    <row r="29" spans="1:12" s="96" customFormat="1" ht="10.5" customHeight="1">
      <c r="A29" s="113"/>
      <c r="B29" s="89"/>
      <c r="D29" s="106"/>
      <c r="E29" s="106"/>
      <c r="F29" s="106"/>
      <c r="G29" s="106"/>
      <c r="H29" s="108"/>
      <c r="I29" s="108"/>
      <c r="J29" s="108"/>
      <c r="K29" s="106"/>
      <c r="L29" s="116"/>
    </row>
    <row r="30" spans="1:12" s="94" customFormat="1" ht="22.35" customHeight="1">
      <c r="A30" s="91" t="str">
        <f>'7'!A29:F29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30" s="91"/>
      <c r="C30" s="91"/>
      <c r="D30" s="91"/>
      <c r="E30" s="91"/>
      <c r="F30" s="91"/>
      <c r="G30" s="117"/>
      <c r="H30" s="117"/>
      <c r="I30" s="117"/>
      <c r="J30" s="117"/>
      <c r="K30" s="117"/>
      <c r="L30" s="117"/>
    </row>
  </sheetData>
  <mergeCells count="3">
    <mergeCell ref="D5:L5"/>
    <mergeCell ref="D6:L6"/>
    <mergeCell ref="H7:J7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B837-C846-47CE-9897-8B50DF99733E}">
  <sheetPr>
    <tabColor rgb="FF00B0F0"/>
  </sheetPr>
  <dimension ref="A1:K92"/>
  <sheetViews>
    <sheetView tabSelected="1" zoomScale="115" zoomScaleNormal="115" zoomScaleSheetLayoutView="100" workbookViewId="0">
      <selection activeCell="E10" sqref="E10"/>
    </sheetView>
  </sheetViews>
  <sheetFormatPr defaultColWidth="9.28515625" defaultRowHeight="20.100000000000001" customHeight="1"/>
  <cols>
    <col min="1" max="1" width="2" style="87" customWidth="1"/>
    <col min="2" max="2" width="32.28515625" style="87" customWidth="1"/>
    <col min="3" max="3" width="7.7109375" style="87" customWidth="1"/>
    <col min="4" max="4" width="0.7109375" style="87" customWidth="1"/>
    <col min="5" max="5" width="13.7109375" style="87" customWidth="1"/>
    <col min="6" max="6" width="0.7109375" style="87" customWidth="1"/>
    <col min="7" max="7" width="13.7109375" style="87" customWidth="1"/>
    <col min="8" max="8" width="0.7109375" style="87" customWidth="1"/>
    <col min="9" max="9" width="13.7109375" style="87" customWidth="1"/>
    <col min="10" max="10" width="0.7109375" style="87" customWidth="1"/>
    <col min="11" max="11" width="13.7109375" style="87" customWidth="1"/>
    <col min="12" max="16384" width="9.28515625" style="87"/>
  </cols>
  <sheetData>
    <row r="1" spans="1:11" s="78" customFormat="1" ht="21" customHeight="1">
      <c r="A1" s="77" t="s">
        <v>0</v>
      </c>
      <c r="C1" s="79"/>
    </row>
    <row r="2" spans="1:11" s="78" customFormat="1" ht="21" customHeight="1">
      <c r="A2" s="80" t="s">
        <v>101</v>
      </c>
      <c r="C2" s="79"/>
    </row>
    <row r="3" spans="1:11" s="78" customFormat="1" ht="21" customHeight="1">
      <c r="A3" s="81" t="str">
        <f>'6 (6M)'!A3</f>
        <v>สำหรับรอบระยะเวลาหกเดือนสิ้นสุดวันที่ 30 มิถุนายน พ.ศ. 2568</v>
      </c>
      <c r="B3" s="82"/>
      <c r="C3" s="83"/>
      <c r="D3" s="82"/>
      <c r="E3" s="82"/>
      <c r="F3" s="82"/>
      <c r="G3" s="82"/>
      <c r="H3" s="82"/>
      <c r="I3" s="82"/>
      <c r="J3" s="82"/>
      <c r="K3" s="82"/>
    </row>
    <row r="4" spans="1:11" s="78" customFormat="1" ht="21" customHeight="1">
      <c r="A4" s="84"/>
      <c r="C4" s="79"/>
    </row>
    <row r="5" spans="1:11" s="225" customFormat="1" ht="21" customHeight="1">
      <c r="C5" s="226"/>
      <c r="E5" s="227"/>
      <c r="F5" s="227"/>
      <c r="G5" s="227"/>
      <c r="H5" s="228"/>
      <c r="I5" s="228"/>
      <c r="J5" s="228"/>
      <c r="K5" s="168" t="s">
        <v>2</v>
      </c>
    </row>
    <row r="6" spans="1:11" s="225" customFormat="1" ht="21" customHeight="1">
      <c r="B6" s="229"/>
      <c r="C6" s="230"/>
      <c r="D6" s="230"/>
      <c r="E6" s="231" t="s">
        <v>3</v>
      </c>
      <c r="F6" s="231"/>
      <c r="G6" s="231"/>
      <c r="H6" s="230"/>
      <c r="I6" s="231" t="s">
        <v>4</v>
      </c>
      <c r="J6" s="231"/>
      <c r="K6" s="231"/>
    </row>
    <row r="7" spans="1:11" s="225" customFormat="1" ht="21" customHeight="1">
      <c r="B7" s="229"/>
      <c r="C7" s="230"/>
      <c r="D7" s="230"/>
      <c r="E7" s="232" t="s">
        <v>5</v>
      </c>
      <c r="F7" s="232"/>
      <c r="G7" s="232" t="s">
        <v>5</v>
      </c>
      <c r="H7" s="232"/>
      <c r="I7" s="232" t="s">
        <v>5</v>
      </c>
      <c r="J7" s="232"/>
      <c r="K7" s="232" t="s">
        <v>5</v>
      </c>
    </row>
    <row r="8" spans="1:11" s="225" customFormat="1" ht="21" customHeight="1">
      <c r="B8" s="233"/>
      <c r="C8" s="234"/>
      <c r="E8" s="177" t="s">
        <v>9</v>
      </c>
      <c r="F8" s="176"/>
      <c r="G8" s="177" t="s">
        <v>10</v>
      </c>
      <c r="H8" s="176"/>
      <c r="I8" s="177" t="s">
        <v>9</v>
      </c>
      <c r="J8" s="176"/>
      <c r="K8" s="177" t="s">
        <v>10</v>
      </c>
    </row>
    <row r="9" spans="1:11" s="225" customFormat="1" ht="21" customHeight="1">
      <c r="A9" s="235" t="s">
        <v>102</v>
      </c>
      <c r="B9" s="236"/>
      <c r="C9" s="226"/>
    </row>
    <row r="10" spans="1:11" s="225" customFormat="1" ht="21" customHeight="1">
      <c r="A10" s="236" t="s">
        <v>161</v>
      </c>
      <c r="B10" s="236"/>
      <c r="C10" s="226"/>
      <c r="E10" s="237">
        <v>-33328</v>
      </c>
      <c r="F10" s="238"/>
      <c r="G10" s="237">
        <v>51294</v>
      </c>
      <c r="H10" s="238"/>
      <c r="I10" s="239">
        <v>-5751</v>
      </c>
      <c r="J10" s="240"/>
      <c r="K10" s="239">
        <v>-257645</v>
      </c>
    </row>
    <row r="11" spans="1:11" s="225" customFormat="1" ht="21" customHeight="1">
      <c r="A11" s="236" t="s">
        <v>103</v>
      </c>
      <c r="B11" s="236"/>
      <c r="C11" s="226"/>
      <c r="E11" s="241"/>
      <c r="F11" s="242"/>
      <c r="G11" s="241"/>
      <c r="H11" s="242"/>
      <c r="I11" s="241"/>
      <c r="J11" s="241"/>
      <c r="K11" s="241"/>
    </row>
    <row r="12" spans="1:11" s="225" customFormat="1" ht="21" customHeight="1">
      <c r="A12" s="236"/>
      <c r="B12" s="236" t="s">
        <v>150</v>
      </c>
      <c r="C12" s="226"/>
      <c r="E12" s="237"/>
      <c r="F12" s="238"/>
      <c r="G12" s="237"/>
      <c r="H12" s="238"/>
      <c r="I12" s="243"/>
      <c r="J12" s="244"/>
      <c r="K12" s="243"/>
    </row>
    <row r="13" spans="1:11" s="225" customFormat="1" ht="21" customHeight="1">
      <c r="A13" s="236"/>
      <c r="B13" s="236" t="s">
        <v>151</v>
      </c>
      <c r="C13" s="226"/>
      <c r="E13" s="237">
        <v>1970</v>
      </c>
      <c r="F13" s="238"/>
      <c r="G13" s="237">
        <v>-858</v>
      </c>
      <c r="H13" s="238"/>
      <c r="I13" s="243">
        <v>1</v>
      </c>
      <c r="J13" s="244"/>
      <c r="K13" s="243">
        <v>0</v>
      </c>
    </row>
    <row r="14" spans="1:11" s="225" customFormat="1" ht="21" customHeight="1">
      <c r="B14" s="236" t="s">
        <v>104</v>
      </c>
      <c r="C14" s="226"/>
      <c r="E14" s="237">
        <v>36167</v>
      </c>
      <c r="F14" s="238"/>
      <c r="G14" s="237">
        <v>37835</v>
      </c>
      <c r="H14" s="238"/>
      <c r="I14" s="243">
        <v>2738</v>
      </c>
      <c r="J14" s="244"/>
      <c r="K14" s="243">
        <v>2019</v>
      </c>
    </row>
    <row r="15" spans="1:11" s="225" customFormat="1" ht="21" customHeight="1">
      <c r="B15" s="236" t="s">
        <v>105</v>
      </c>
      <c r="C15" s="226"/>
      <c r="E15" s="237">
        <v>1448</v>
      </c>
      <c r="F15" s="238"/>
      <c r="G15" s="237">
        <v>1785</v>
      </c>
      <c r="H15" s="238"/>
      <c r="I15" s="243">
        <v>402</v>
      </c>
      <c r="J15" s="244"/>
      <c r="K15" s="243">
        <v>559</v>
      </c>
    </row>
    <row r="16" spans="1:11" s="225" customFormat="1" ht="21" customHeight="1">
      <c r="B16" s="236" t="s">
        <v>152</v>
      </c>
      <c r="C16" s="226"/>
      <c r="E16" s="243">
        <v>64</v>
      </c>
      <c r="F16" s="238"/>
      <c r="G16" s="243">
        <v>99</v>
      </c>
      <c r="H16" s="238"/>
      <c r="I16" s="243">
        <v>64</v>
      </c>
      <c r="J16" s="244"/>
      <c r="K16" s="243">
        <v>99</v>
      </c>
    </row>
    <row r="17" spans="1:11" s="225" customFormat="1" ht="21" customHeight="1">
      <c r="B17" s="236" t="s">
        <v>136</v>
      </c>
      <c r="C17" s="226"/>
      <c r="E17" s="243">
        <v>0</v>
      </c>
      <c r="F17" s="238"/>
      <c r="G17" s="243">
        <v>0</v>
      </c>
      <c r="H17" s="238"/>
      <c r="I17" s="243">
        <v>0</v>
      </c>
      <c r="J17" s="244"/>
      <c r="K17" s="243">
        <v>253710</v>
      </c>
    </row>
    <row r="18" spans="1:11" s="225" customFormat="1" ht="21" customHeight="1">
      <c r="B18" s="245" t="s">
        <v>153</v>
      </c>
      <c r="C18" s="226"/>
      <c r="E18" s="237">
        <v>-292</v>
      </c>
      <c r="F18" s="238"/>
      <c r="G18" s="237">
        <v>-198</v>
      </c>
      <c r="H18" s="238"/>
      <c r="I18" s="243">
        <v>-17</v>
      </c>
      <c r="J18" s="244"/>
      <c r="K18" s="243">
        <v>-6</v>
      </c>
    </row>
    <row r="19" spans="1:11" s="225" customFormat="1" ht="21" customHeight="1">
      <c r="B19" s="245" t="s">
        <v>140</v>
      </c>
      <c r="C19" s="226"/>
      <c r="E19" s="237">
        <v>71</v>
      </c>
      <c r="F19" s="238"/>
      <c r="G19" s="237">
        <v>654</v>
      </c>
      <c r="H19" s="238"/>
      <c r="I19" s="243">
        <v>0</v>
      </c>
      <c r="J19" s="244"/>
      <c r="K19" s="243">
        <v>0</v>
      </c>
    </row>
    <row r="20" spans="1:11" s="225" customFormat="1" ht="21" customHeight="1">
      <c r="B20" s="245" t="s">
        <v>156</v>
      </c>
      <c r="C20" s="226"/>
      <c r="E20" s="237"/>
      <c r="F20" s="238"/>
      <c r="G20" s="237"/>
      <c r="H20" s="238"/>
      <c r="I20" s="243"/>
      <c r="J20" s="244"/>
      <c r="K20" s="243"/>
    </row>
    <row r="21" spans="1:11" s="225" customFormat="1" ht="21" customHeight="1">
      <c r="B21" s="245" t="s">
        <v>165</v>
      </c>
      <c r="C21" s="226"/>
      <c r="E21" s="237">
        <v>-19</v>
      </c>
      <c r="F21" s="238"/>
      <c r="G21" s="237">
        <v>0</v>
      </c>
      <c r="H21" s="238"/>
      <c r="I21" s="243">
        <v>-19</v>
      </c>
      <c r="J21" s="244"/>
      <c r="K21" s="243">
        <v>0</v>
      </c>
    </row>
    <row r="22" spans="1:11" s="225" customFormat="1" ht="21" customHeight="1">
      <c r="B22" s="236" t="s">
        <v>154</v>
      </c>
      <c r="C22" s="226"/>
      <c r="E22" s="238">
        <v>-116</v>
      </c>
      <c r="F22" s="238"/>
      <c r="G22" s="238">
        <v>-187</v>
      </c>
      <c r="H22" s="238"/>
      <c r="I22" s="244">
        <v>-18030</v>
      </c>
      <c r="J22" s="244"/>
      <c r="K22" s="244">
        <v>-18647</v>
      </c>
    </row>
    <row r="23" spans="1:11" s="225" customFormat="1" ht="21" customHeight="1">
      <c r="B23" s="236" t="s">
        <v>73</v>
      </c>
      <c r="C23" s="226"/>
      <c r="E23" s="246">
        <v>2902</v>
      </c>
      <c r="F23" s="238"/>
      <c r="G23" s="246">
        <v>3479</v>
      </c>
      <c r="H23" s="238"/>
      <c r="I23" s="247">
        <v>362</v>
      </c>
      <c r="J23" s="244"/>
      <c r="K23" s="247">
        <v>216</v>
      </c>
    </row>
    <row r="24" spans="1:11" s="225" customFormat="1" ht="6" customHeight="1">
      <c r="B24" s="233"/>
      <c r="C24" s="234"/>
      <c r="E24" s="248"/>
      <c r="F24" s="249"/>
      <c r="G24" s="248"/>
      <c r="H24" s="249"/>
      <c r="I24" s="249"/>
      <c r="J24" s="249"/>
      <c r="K24" s="249"/>
    </row>
    <row r="25" spans="1:11" s="225" customFormat="1" ht="21" customHeight="1">
      <c r="A25" s="225" t="s">
        <v>141</v>
      </c>
      <c r="B25" s="236"/>
      <c r="C25" s="226"/>
      <c r="E25" s="238">
        <f>SUM(E10:E23)</f>
        <v>8867</v>
      </c>
      <c r="F25" s="238"/>
      <c r="G25" s="238">
        <f>SUM(G10:G23)</f>
        <v>93903</v>
      </c>
      <c r="H25" s="238"/>
      <c r="I25" s="238">
        <f>SUM(I10:I23)</f>
        <v>-20250</v>
      </c>
      <c r="J25" s="250"/>
      <c r="K25" s="238">
        <f>SUM(K10:K23)</f>
        <v>-19695</v>
      </c>
    </row>
    <row r="26" spans="1:11" s="225" customFormat="1" ht="6" customHeight="1">
      <c r="B26" s="233"/>
      <c r="C26" s="234"/>
      <c r="E26" s="249"/>
      <c r="F26" s="249"/>
      <c r="G26" s="249"/>
      <c r="H26" s="249"/>
      <c r="I26" s="249"/>
      <c r="J26" s="249"/>
      <c r="K26" s="249"/>
    </row>
    <row r="27" spans="1:11" s="225" customFormat="1" ht="21" customHeight="1">
      <c r="A27" s="236" t="s">
        <v>106</v>
      </c>
      <c r="B27" s="236"/>
      <c r="C27" s="226"/>
      <c r="E27" s="241"/>
      <c r="F27" s="242"/>
      <c r="G27" s="241"/>
      <c r="H27" s="242"/>
      <c r="I27" s="241"/>
      <c r="J27" s="241"/>
      <c r="K27" s="241"/>
    </row>
    <row r="28" spans="1:11" s="225" customFormat="1" ht="21" customHeight="1">
      <c r="B28" s="245" t="s">
        <v>160</v>
      </c>
      <c r="C28" s="226"/>
      <c r="E28" s="238">
        <v>-1506</v>
      </c>
      <c r="F28" s="238"/>
      <c r="G28" s="238">
        <v>-4657</v>
      </c>
      <c r="H28" s="238"/>
      <c r="I28" s="244">
        <v>10294</v>
      </c>
      <c r="J28" s="244"/>
      <c r="K28" s="244">
        <v>-2719</v>
      </c>
    </row>
    <row r="29" spans="1:11" s="225" customFormat="1" ht="21" customHeight="1">
      <c r="B29" s="245" t="s">
        <v>107</v>
      </c>
      <c r="C29" s="226"/>
      <c r="E29" s="238">
        <v>-189</v>
      </c>
      <c r="F29" s="238"/>
      <c r="G29" s="238">
        <v>2654</v>
      </c>
      <c r="H29" s="238"/>
      <c r="I29" s="244">
        <v>138</v>
      </c>
      <c r="J29" s="244"/>
      <c r="K29" s="244">
        <v>2160</v>
      </c>
    </row>
    <row r="30" spans="1:11" s="225" customFormat="1" ht="21" customHeight="1">
      <c r="A30" s="245"/>
      <c r="B30" s="236" t="s">
        <v>108</v>
      </c>
      <c r="C30" s="226"/>
      <c r="E30" s="238">
        <v>622</v>
      </c>
      <c r="F30" s="238"/>
      <c r="G30" s="238">
        <v>-695</v>
      </c>
      <c r="H30" s="238"/>
      <c r="I30" s="244">
        <v>391</v>
      </c>
      <c r="J30" s="244"/>
      <c r="K30" s="244">
        <v>-35</v>
      </c>
    </row>
    <row r="31" spans="1:11" s="225" customFormat="1" ht="21" customHeight="1">
      <c r="A31" s="245"/>
      <c r="B31" s="236" t="s">
        <v>109</v>
      </c>
      <c r="C31" s="226"/>
      <c r="E31" s="238">
        <v>250</v>
      </c>
      <c r="F31" s="238"/>
      <c r="G31" s="238">
        <v>-2161</v>
      </c>
      <c r="H31" s="238"/>
      <c r="I31" s="244">
        <v>0</v>
      </c>
      <c r="J31" s="244"/>
      <c r="K31" s="244">
        <v>-153</v>
      </c>
    </row>
    <row r="32" spans="1:11" s="225" customFormat="1" ht="21" customHeight="1">
      <c r="B32" s="245" t="s">
        <v>110</v>
      </c>
      <c r="C32" s="226"/>
      <c r="E32" s="238">
        <v>12020</v>
      </c>
      <c r="F32" s="238"/>
      <c r="G32" s="238">
        <v>18308</v>
      </c>
      <c r="H32" s="238"/>
      <c r="I32" s="244">
        <v>-661</v>
      </c>
      <c r="J32" s="244"/>
      <c r="K32" s="244">
        <v>4474</v>
      </c>
    </row>
    <row r="33" spans="1:11" s="225" customFormat="1" ht="21" customHeight="1">
      <c r="A33" s="245"/>
      <c r="B33" s="245" t="s">
        <v>111</v>
      </c>
      <c r="C33" s="226"/>
      <c r="E33" s="238">
        <v>-954</v>
      </c>
      <c r="F33" s="238"/>
      <c r="G33" s="238">
        <v>-114</v>
      </c>
      <c r="H33" s="238"/>
      <c r="I33" s="244">
        <v>46</v>
      </c>
      <c r="J33" s="244"/>
      <c r="K33" s="244">
        <v>-308</v>
      </c>
    </row>
    <row r="34" spans="1:11" s="225" customFormat="1" ht="21" customHeight="1">
      <c r="A34" s="245"/>
      <c r="B34" s="245" t="s">
        <v>155</v>
      </c>
      <c r="C34" s="226"/>
      <c r="E34" s="246">
        <v>-1787</v>
      </c>
      <c r="F34" s="238"/>
      <c r="G34" s="246">
        <v>0</v>
      </c>
      <c r="H34" s="238"/>
      <c r="I34" s="246">
        <v>0</v>
      </c>
      <c r="J34" s="244"/>
      <c r="K34" s="246">
        <v>0</v>
      </c>
    </row>
    <row r="35" spans="1:11" s="225" customFormat="1" ht="6" customHeight="1">
      <c r="B35" s="233"/>
      <c r="C35" s="234"/>
      <c r="E35" s="249"/>
      <c r="F35" s="249"/>
      <c r="G35" s="249"/>
      <c r="H35" s="249"/>
      <c r="I35" s="249"/>
      <c r="J35" s="249"/>
      <c r="K35" s="249"/>
    </row>
    <row r="36" spans="1:11" s="225" customFormat="1" ht="21" customHeight="1">
      <c r="A36" s="235" t="s">
        <v>112</v>
      </c>
      <c r="B36" s="236"/>
      <c r="C36" s="226"/>
      <c r="E36" s="238">
        <f>SUM(E25:E34)</f>
        <v>17323</v>
      </c>
      <c r="F36" s="251"/>
      <c r="G36" s="238">
        <f>SUM(G25:G34)</f>
        <v>107238</v>
      </c>
      <c r="H36" s="251"/>
      <c r="I36" s="238">
        <f>SUM(I25:I34)</f>
        <v>-10042</v>
      </c>
      <c r="J36" s="250"/>
      <c r="K36" s="238">
        <f>SUM(K25:K34)</f>
        <v>-16276</v>
      </c>
    </row>
    <row r="37" spans="1:11" s="225" customFormat="1" ht="21" customHeight="1">
      <c r="A37" s="236"/>
      <c r="B37" s="236" t="s">
        <v>113</v>
      </c>
      <c r="C37" s="226"/>
      <c r="E37" s="252">
        <v>116</v>
      </c>
      <c r="F37" s="251"/>
      <c r="G37" s="252">
        <v>187</v>
      </c>
      <c r="H37" s="251"/>
      <c r="I37" s="253">
        <v>11</v>
      </c>
      <c r="J37" s="254"/>
      <c r="K37" s="253">
        <v>47</v>
      </c>
    </row>
    <row r="38" spans="1:11" s="225" customFormat="1" ht="21" customHeight="1">
      <c r="B38" s="225" t="s">
        <v>114</v>
      </c>
      <c r="C38" s="226"/>
      <c r="E38" s="252">
        <v>-2902</v>
      </c>
      <c r="F38" s="252"/>
      <c r="G38" s="252">
        <v>-3814</v>
      </c>
      <c r="H38" s="252"/>
      <c r="I38" s="255">
        <v>-362</v>
      </c>
      <c r="J38" s="255"/>
      <c r="K38" s="255">
        <v>-216</v>
      </c>
    </row>
    <row r="39" spans="1:11" s="225" customFormat="1" ht="21" customHeight="1">
      <c r="A39" s="256"/>
      <c r="B39" s="225" t="s">
        <v>115</v>
      </c>
      <c r="C39" s="226"/>
      <c r="E39" s="257">
        <v>-5325</v>
      </c>
      <c r="F39" s="252"/>
      <c r="G39" s="257">
        <v>-9526</v>
      </c>
      <c r="H39" s="252"/>
      <c r="I39" s="258">
        <v>-637</v>
      </c>
      <c r="J39" s="255"/>
      <c r="K39" s="258">
        <v>-985</v>
      </c>
    </row>
    <row r="40" spans="1:11" s="225" customFormat="1" ht="6" customHeight="1">
      <c r="A40" s="236"/>
      <c r="B40" s="236"/>
      <c r="C40" s="226"/>
      <c r="E40" s="241"/>
      <c r="F40" s="242"/>
      <c r="G40" s="241"/>
      <c r="H40" s="242"/>
      <c r="I40" s="241"/>
      <c r="J40" s="241"/>
      <c r="K40" s="241"/>
    </row>
    <row r="41" spans="1:11" s="225" customFormat="1" ht="21" customHeight="1">
      <c r="A41" s="236" t="s">
        <v>116</v>
      </c>
      <c r="B41" s="236"/>
      <c r="C41" s="226"/>
      <c r="E41" s="246">
        <f>SUM(E36:E39)</f>
        <v>9212</v>
      </c>
      <c r="F41" s="251"/>
      <c r="G41" s="246">
        <f>SUM(G36:G39)</f>
        <v>94085</v>
      </c>
      <c r="H41" s="251"/>
      <c r="I41" s="246">
        <f>SUM(I36:I39)</f>
        <v>-11030</v>
      </c>
      <c r="J41" s="251"/>
      <c r="K41" s="246">
        <f>SUM(K36:K39)</f>
        <v>-17430</v>
      </c>
    </row>
    <row r="42" spans="1:11" s="225" customFormat="1" ht="21" customHeight="1">
      <c r="A42" s="236"/>
      <c r="B42" s="236"/>
      <c r="C42" s="226"/>
      <c r="E42" s="251"/>
      <c r="F42" s="251"/>
      <c r="G42" s="251"/>
      <c r="H42" s="251"/>
      <c r="I42" s="251"/>
      <c r="J42" s="251"/>
      <c r="K42" s="251"/>
    </row>
    <row r="43" spans="1:11" s="225" customFormat="1" ht="21" customHeight="1">
      <c r="A43" s="236"/>
      <c r="B43" s="236"/>
      <c r="C43" s="226"/>
      <c r="E43" s="251"/>
      <c r="F43" s="251"/>
      <c r="G43" s="251"/>
      <c r="H43" s="251"/>
      <c r="I43" s="251"/>
      <c r="J43" s="251"/>
      <c r="K43" s="251"/>
    </row>
    <row r="44" spans="1:11" s="225" customFormat="1" ht="18" customHeight="1">
      <c r="A44" s="236"/>
      <c r="B44" s="236"/>
      <c r="C44" s="226"/>
      <c r="E44" s="251"/>
      <c r="F44" s="251"/>
      <c r="G44" s="251"/>
      <c r="H44" s="251"/>
      <c r="I44" s="251"/>
      <c r="J44" s="251"/>
      <c r="K44" s="251"/>
    </row>
    <row r="45" spans="1:11" s="78" customFormat="1" ht="22.35" customHeight="1">
      <c r="A45" s="85" t="str">
        <f>A92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45" s="85"/>
      <c r="C45" s="85"/>
      <c r="D45" s="85"/>
      <c r="E45" s="85"/>
      <c r="F45" s="85"/>
      <c r="G45" s="85"/>
      <c r="H45" s="85"/>
      <c r="I45" s="85"/>
      <c r="J45" s="82"/>
      <c r="K45" s="82"/>
    </row>
    <row r="46" spans="1:11" s="78" customFormat="1" ht="20.100000000000001" customHeight="1">
      <c r="A46" s="77" t="s">
        <v>0</v>
      </c>
      <c r="C46" s="79"/>
    </row>
    <row r="47" spans="1:11" s="78" customFormat="1" ht="20.100000000000001" customHeight="1">
      <c r="A47" s="80" t="s">
        <v>117</v>
      </c>
      <c r="C47" s="79"/>
    </row>
    <row r="48" spans="1:11" s="78" customFormat="1" ht="20.100000000000001" customHeight="1">
      <c r="A48" s="86" t="str">
        <f>+A3</f>
        <v>สำหรับรอบระยะเวลาหกเดือนสิ้นสุดวันที่ 30 มิถุนายน พ.ศ. 2568</v>
      </c>
      <c r="B48" s="82"/>
      <c r="C48" s="83"/>
      <c r="D48" s="82"/>
      <c r="E48" s="82"/>
      <c r="F48" s="82"/>
      <c r="G48" s="82"/>
      <c r="H48" s="82"/>
      <c r="I48" s="82"/>
      <c r="J48" s="82"/>
      <c r="K48" s="82"/>
    </row>
    <row r="49" spans="1:11" s="78" customFormat="1" ht="20.100000000000001" customHeight="1">
      <c r="A49" s="84"/>
      <c r="C49" s="79"/>
    </row>
    <row r="50" spans="1:11" s="225" customFormat="1" ht="20.100000000000001" customHeight="1">
      <c r="C50" s="226"/>
      <c r="E50" s="228"/>
      <c r="G50" s="228"/>
      <c r="H50" s="228"/>
      <c r="I50" s="228"/>
      <c r="J50" s="228"/>
      <c r="K50" s="168" t="s">
        <v>2</v>
      </c>
    </row>
    <row r="51" spans="1:11" s="225" customFormat="1" ht="20.100000000000001" customHeight="1">
      <c r="B51" s="229"/>
      <c r="C51" s="230"/>
      <c r="D51" s="230"/>
      <c r="E51" s="259" t="s">
        <v>3</v>
      </c>
      <c r="F51" s="259"/>
      <c r="G51" s="259"/>
      <c r="H51" s="230"/>
      <c r="I51" s="259" t="s">
        <v>4</v>
      </c>
      <c r="J51" s="259"/>
      <c r="K51" s="259"/>
    </row>
    <row r="52" spans="1:11" s="225" customFormat="1" ht="20.100000000000001" customHeight="1">
      <c r="B52" s="229"/>
      <c r="C52" s="230"/>
      <c r="D52" s="230"/>
      <c r="E52" s="232" t="s">
        <v>5</v>
      </c>
      <c r="F52" s="232"/>
      <c r="G52" s="232" t="s">
        <v>5</v>
      </c>
      <c r="H52" s="232"/>
      <c r="I52" s="232" t="s">
        <v>5</v>
      </c>
      <c r="J52" s="232"/>
      <c r="K52" s="232" t="s">
        <v>5</v>
      </c>
    </row>
    <row r="53" spans="1:11" s="225" customFormat="1" ht="20.100000000000001" customHeight="1">
      <c r="B53" s="233"/>
      <c r="C53" s="260" t="s">
        <v>8</v>
      </c>
      <c r="E53" s="177" t="s">
        <v>9</v>
      </c>
      <c r="F53" s="176"/>
      <c r="G53" s="177" t="s">
        <v>10</v>
      </c>
      <c r="H53" s="176"/>
      <c r="I53" s="177" t="s">
        <v>9</v>
      </c>
      <c r="J53" s="176"/>
      <c r="K53" s="177" t="s">
        <v>10</v>
      </c>
    </row>
    <row r="54" spans="1:11" s="225" customFormat="1" ht="20.100000000000001" customHeight="1">
      <c r="A54" s="235" t="s">
        <v>118</v>
      </c>
      <c r="B54" s="235"/>
      <c r="C54" s="226"/>
      <c r="E54" s="261"/>
      <c r="F54" s="242"/>
      <c r="G54" s="261"/>
      <c r="H54" s="241"/>
      <c r="I54" s="241"/>
      <c r="J54" s="241"/>
      <c r="K54" s="241"/>
    </row>
    <row r="55" spans="1:11" s="225" customFormat="1" ht="20.100000000000001" customHeight="1">
      <c r="A55" s="225" t="s">
        <v>119</v>
      </c>
      <c r="C55" s="226">
        <v>16.3</v>
      </c>
      <c r="E55" s="261">
        <v>0</v>
      </c>
      <c r="F55" s="261"/>
      <c r="G55" s="261">
        <v>0</v>
      </c>
      <c r="H55" s="261"/>
      <c r="I55" s="262">
        <v>-47500</v>
      </c>
      <c r="J55" s="262"/>
      <c r="K55" s="262">
        <v>-14000</v>
      </c>
    </row>
    <row r="56" spans="1:11" s="225" customFormat="1" ht="20.100000000000001" customHeight="1">
      <c r="A56" s="225" t="s">
        <v>120</v>
      </c>
      <c r="C56" s="226">
        <v>16.3</v>
      </c>
      <c r="E56" s="261">
        <v>0</v>
      </c>
      <c r="F56" s="261"/>
      <c r="G56" s="261">
        <v>0</v>
      </c>
      <c r="H56" s="261"/>
      <c r="I56" s="262">
        <v>11000</v>
      </c>
      <c r="J56" s="262"/>
      <c r="K56" s="262">
        <v>36500</v>
      </c>
    </row>
    <row r="57" spans="1:11" s="225" customFormat="1" ht="20.100000000000001" customHeight="1">
      <c r="A57" s="225" t="s">
        <v>121</v>
      </c>
      <c r="C57" s="226"/>
      <c r="E57" s="261"/>
      <c r="F57" s="261"/>
      <c r="G57" s="261"/>
      <c r="H57" s="261"/>
      <c r="I57" s="262"/>
      <c r="J57" s="262"/>
      <c r="K57" s="262"/>
    </row>
    <row r="58" spans="1:11" s="225" customFormat="1" ht="20.100000000000001" customHeight="1">
      <c r="B58" s="225" t="s">
        <v>15</v>
      </c>
      <c r="C58" s="226"/>
      <c r="E58" s="261">
        <v>0</v>
      </c>
      <c r="F58" s="261"/>
      <c r="G58" s="261">
        <v>-1000</v>
      </c>
      <c r="H58" s="261"/>
      <c r="I58" s="262">
        <v>0</v>
      </c>
      <c r="J58" s="262"/>
      <c r="K58" s="262">
        <v>0</v>
      </c>
    </row>
    <row r="59" spans="1:11" s="225" customFormat="1" ht="20.100000000000001" customHeight="1">
      <c r="A59" s="225" t="s">
        <v>166</v>
      </c>
      <c r="C59" s="226"/>
      <c r="E59" s="261"/>
      <c r="F59" s="261"/>
      <c r="G59" s="261"/>
      <c r="H59" s="261"/>
      <c r="I59" s="262"/>
      <c r="J59" s="262"/>
      <c r="K59" s="262"/>
    </row>
    <row r="60" spans="1:11" s="225" customFormat="1" ht="20.100000000000001" customHeight="1">
      <c r="B60" s="225" t="s">
        <v>167</v>
      </c>
      <c r="C60" s="226"/>
      <c r="E60" s="261">
        <v>5035</v>
      </c>
      <c r="F60" s="261"/>
      <c r="G60" s="261">
        <v>0</v>
      </c>
      <c r="H60" s="261"/>
      <c r="I60" s="262">
        <v>5035</v>
      </c>
      <c r="J60" s="262"/>
      <c r="K60" s="261">
        <v>0</v>
      </c>
    </row>
    <row r="61" spans="1:11" s="225" customFormat="1" ht="20.100000000000001" customHeight="1">
      <c r="A61" s="263" t="s">
        <v>159</v>
      </c>
      <c r="B61" s="263"/>
      <c r="C61" s="226"/>
      <c r="E61" s="261">
        <v>-16418</v>
      </c>
      <c r="F61" s="261"/>
      <c r="G61" s="261">
        <v>-36781</v>
      </c>
      <c r="H61" s="261"/>
      <c r="I61" s="262">
        <v>-528</v>
      </c>
      <c r="J61" s="262"/>
      <c r="K61" s="262">
        <v>-1379</v>
      </c>
    </row>
    <row r="62" spans="1:11" s="225" customFormat="1" ht="20.100000000000001" customHeight="1">
      <c r="A62" s="263" t="s">
        <v>122</v>
      </c>
      <c r="B62" s="263"/>
      <c r="C62" s="226">
        <v>8</v>
      </c>
      <c r="E62" s="262">
        <v>-1735</v>
      </c>
      <c r="F62" s="261"/>
      <c r="G62" s="262">
        <v>-823</v>
      </c>
      <c r="H62" s="261"/>
      <c r="I62" s="262">
        <v>-174</v>
      </c>
      <c r="J62" s="262"/>
      <c r="K62" s="262">
        <v>-136</v>
      </c>
    </row>
    <row r="63" spans="1:11" s="225" customFormat="1" ht="20.100000000000001" customHeight="1">
      <c r="A63" s="263" t="s">
        <v>123</v>
      </c>
      <c r="B63" s="263"/>
      <c r="C63" s="226"/>
      <c r="E63" s="261">
        <v>313</v>
      </c>
      <c r="F63" s="261"/>
      <c r="G63" s="261">
        <v>254</v>
      </c>
      <c r="H63" s="261"/>
      <c r="I63" s="262">
        <v>17</v>
      </c>
      <c r="J63" s="262"/>
      <c r="K63" s="262">
        <v>7</v>
      </c>
    </row>
    <row r="64" spans="1:11" s="225" customFormat="1" ht="20.100000000000001" customHeight="1">
      <c r="A64" s="263" t="s">
        <v>124</v>
      </c>
      <c r="B64" s="263"/>
      <c r="C64" s="226"/>
      <c r="E64" s="264">
        <v>0</v>
      </c>
      <c r="F64" s="261"/>
      <c r="G64" s="264">
        <v>0</v>
      </c>
      <c r="H64" s="261"/>
      <c r="I64" s="265">
        <v>18019</v>
      </c>
      <c r="J64" s="262"/>
      <c r="K64" s="265">
        <v>18600</v>
      </c>
    </row>
    <row r="65" spans="1:11" s="225" customFormat="1" ht="6" customHeight="1">
      <c r="A65" s="236"/>
      <c r="B65" s="236"/>
      <c r="C65" s="226"/>
      <c r="E65" s="241"/>
      <c r="F65" s="242"/>
      <c r="G65" s="241"/>
      <c r="H65" s="242"/>
      <c r="I65" s="241"/>
      <c r="J65" s="241"/>
      <c r="K65" s="241"/>
    </row>
    <row r="66" spans="1:11" s="225" customFormat="1" ht="20.100000000000001" customHeight="1">
      <c r="A66" s="266" t="s">
        <v>125</v>
      </c>
      <c r="B66" s="266"/>
      <c r="C66" s="226"/>
      <c r="E66" s="246">
        <f>SUM(E55:E65)</f>
        <v>-12805</v>
      </c>
      <c r="F66" s="251"/>
      <c r="G66" s="246">
        <f>SUM(G55:G65)</f>
        <v>-38350</v>
      </c>
      <c r="H66" s="251"/>
      <c r="I66" s="246">
        <f>SUM(I55:I65)</f>
        <v>-14131</v>
      </c>
      <c r="J66" s="251"/>
      <c r="K66" s="246">
        <f>SUM(K55:K65)</f>
        <v>39592</v>
      </c>
    </row>
    <row r="67" spans="1:11" s="225" customFormat="1" ht="20.100000000000001" customHeight="1">
      <c r="A67" s="236"/>
      <c r="B67" s="236"/>
      <c r="C67" s="226"/>
      <c r="E67" s="241"/>
      <c r="F67" s="242"/>
      <c r="G67" s="241"/>
      <c r="H67" s="242"/>
      <c r="I67" s="241"/>
      <c r="J67" s="241"/>
      <c r="K67" s="241"/>
    </row>
    <row r="68" spans="1:11" s="225" customFormat="1" ht="20.100000000000001" customHeight="1">
      <c r="A68" s="267" t="s">
        <v>126</v>
      </c>
      <c r="B68" s="268"/>
      <c r="C68" s="226"/>
      <c r="E68" s="241"/>
      <c r="F68" s="242"/>
      <c r="G68" s="241"/>
      <c r="H68" s="242"/>
      <c r="I68" s="241"/>
      <c r="J68" s="241"/>
      <c r="K68" s="241"/>
    </row>
    <row r="69" spans="1:11" s="225" customFormat="1" ht="20.100000000000001" customHeight="1">
      <c r="A69" s="266" t="s">
        <v>168</v>
      </c>
      <c r="C69" s="226"/>
      <c r="E69" s="261">
        <v>0</v>
      </c>
      <c r="F69" s="261"/>
      <c r="G69" s="261">
        <v>-11000</v>
      </c>
      <c r="H69" s="261"/>
      <c r="I69" s="262">
        <v>0</v>
      </c>
      <c r="J69" s="262"/>
      <c r="K69" s="262">
        <v>-11000</v>
      </c>
    </row>
    <row r="70" spans="1:11" s="225" customFormat="1" ht="20.100000000000001" customHeight="1">
      <c r="A70" s="268" t="s">
        <v>127</v>
      </c>
      <c r="C70" s="226"/>
      <c r="E70" s="261">
        <v>26000</v>
      </c>
      <c r="F70" s="261"/>
      <c r="G70" s="261">
        <v>5000</v>
      </c>
      <c r="H70" s="261"/>
      <c r="I70" s="261">
        <v>26000</v>
      </c>
      <c r="J70" s="261"/>
      <c r="K70" s="261">
        <v>5000</v>
      </c>
    </row>
    <row r="71" spans="1:11" s="225" customFormat="1" ht="20.100000000000001" customHeight="1">
      <c r="A71" s="266" t="s">
        <v>169</v>
      </c>
      <c r="C71" s="226">
        <v>16.399999999999999</v>
      </c>
      <c r="E71" s="262">
        <v>-21954</v>
      </c>
      <c r="F71" s="261"/>
      <c r="G71" s="262">
        <v>-21954</v>
      </c>
      <c r="H71" s="261"/>
      <c r="I71" s="262">
        <v>0</v>
      </c>
      <c r="J71" s="262"/>
      <c r="K71" s="262">
        <v>0</v>
      </c>
    </row>
    <row r="72" spans="1:11" s="225" customFormat="1" ht="20.100000000000001" customHeight="1">
      <c r="A72" s="266" t="s">
        <v>170</v>
      </c>
      <c r="B72" s="263"/>
      <c r="C72" s="226"/>
      <c r="E72" s="265">
        <v>-1490</v>
      </c>
      <c r="F72" s="261"/>
      <c r="G72" s="265">
        <v>-1676</v>
      </c>
      <c r="H72" s="261"/>
      <c r="I72" s="265">
        <v>-458</v>
      </c>
      <c r="J72" s="262"/>
      <c r="K72" s="265">
        <v>-255</v>
      </c>
    </row>
    <row r="73" spans="1:11" s="225" customFormat="1" ht="6" customHeight="1">
      <c r="A73" s="236"/>
      <c r="B73" s="236"/>
      <c r="C73" s="226"/>
      <c r="E73" s="241"/>
      <c r="F73" s="242"/>
      <c r="G73" s="241"/>
      <c r="H73" s="242"/>
      <c r="I73" s="241"/>
      <c r="J73" s="241"/>
      <c r="K73" s="241"/>
    </row>
    <row r="74" spans="1:11" s="225" customFormat="1" ht="20.100000000000001" customHeight="1">
      <c r="A74" s="236" t="s">
        <v>158</v>
      </c>
      <c r="B74" s="236"/>
      <c r="C74" s="226"/>
      <c r="E74" s="246">
        <f>SUM(E69:E72)</f>
        <v>2556</v>
      </c>
      <c r="F74" s="251"/>
      <c r="G74" s="246">
        <f>SUM(G69:G72)</f>
        <v>-29630</v>
      </c>
      <c r="H74" s="251"/>
      <c r="I74" s="246">
        <f>SUM(I69:I72)</f>
        <v>25542</v>
      </c>
      <c r="J74" s="251"/>
      <c r="K74" s="246">
        <f>SUM(K69:K72)</f>
        <v>-6255</v>
      </c>
    </row>
    <row r="75" spans="1:11" s="225" customFormat="1" ht="20.100000000000001" customHeight="1">
      <c r="A75" s="269"/>
      <c r="B75" s="245"/>
      <c r="C75" s="226"/>
    </row>
    <row r="76" spans="1:11" s="225" customFormat="1" ht="20.100000000000001" customHeight="1">
      <c r="A76" s="269" t="s">
        <v>128</v>
      </c>
      <c r="B76" s="269"/>
      <c r="C76" s="226"/>
      <c r="E76" s="238">
        <f>SUM(E74,E66,E41)</f>
        <v>-1037</v>
      </c>
      <c r="F76" s="251"/>
      <c r="G76" s="238">
        <f>SUM(G74,G66,G41)</f>
        <v>26105</v>
      </c>
      <c r="H76" s="251"/>
      <c r="I76" s="238">
        <f>SUM(I74,I66,I41)</f>
        <v>381</v>
      </c>
      <c r="J76" s="251"/>
      <c r="K76" s="238">
        <f>SUM(K74,K66,K41)</f>
        <v>15907</v>
      </c>
    </row>
    <row r="77" spans="1:11" s="225" customFormat="1" ht="20.100000000000001" customHeight="1">
      <c r="A77" s="245" t="s">
        <v>129</v>
      </c>
      <c r="B77" s="245"/>
      <c r="C77" s="226"/>
      <c r="E77" s="270">
        <v>22105</v>
      </c>
      <c r="F77" s="251"/>
      <c r="G77" s="270">
        <v>33440</v>
      </c>
      <c r="H77" s="251"/>
      <c r="I77" s="271">
        <v>8061</v>
      </c>
      <c r="J77" s="254"/>
      <c r="K77" s="271">
        <v>10482</v>
      </c>
    </row>
    <row r="78" spans="1:11" s="225" customFormat="1" ht="6" customHeight="1">
      <c r="A78" s="236"/>
      <c r="B78" s="236"/>
      <c r="C78" s="226"/>
      <c r="E78" s="241"/>
      <c r="F78" s="242"/>
      <c r="G78" s="241"/>
      <c r="H78" s="242"/>
      <c r="I78" s="241"/>
      <c r="J78" s="241"/>
      <c r="K78" s="241"/>
    </row>
    <row r="79" spans="1:11" s="225" customFormat="1" ht="20.100000000000001" customHeight="1" thickBot="1">
      <c r="A79" s="269" t="s">
        <v>130</v>
      </c>
      <c r="B79" s="245"/>
      <c r="C79" s="226"/>
      <c r="E79" s="272">
        <f>SUM(E76:E78)</f>
        <v>21068</v>
      </c>
      <c r="F79" s="251"/>
      <c r="G79" s="272">
        <f>SUM(G76:G78)</f>
        <v>59545</v>
      </c>
      <c r="H79" s="251"/>
      <c r="I79" s="272">
        <f>SUM(I76:I78)</f>
        <v>8442</v>
      </c>
      <c r="J79" s="251"/>
      <c r="K79" s="272">
        <f>SUM(K76:K78)</f>
        <v>26389</v>
      </c>
    </row>
    <row r="80" spans="1:11" s="225" customFormat="1" ht="20.100000000000001" customHeight="1" thickTop="1">
      <c r="A80" s="269"/>
      <c r="B80" s="245"/>
      <c r="C80" s="226"/>
      <c r="E80" s="251"/>
      <c r="F80" s="251"/>
      <c r="G80" s="251"/>
      <c r="H80" s="251"/>
      <c r="I80" s="251"/>
      <c r="J80" s="251"/>
      <c r="K80" s="251"/>
    </row>
    <row r="81" spans="1:11" s="225" customFormat="1" ht="20.100000000000001" customHeight="1">
      <c r="A81" s="269" t="s">
        <v>131</v>
      </c>
      <c r="B81" s="245"/>
      <c r="C81" s="226"/>
      <c r="E81" s="251"/>
      <c r="F81" s="251"/>
      <c r="G81" s="251"/>
      <c r="H81" s="251"/>
      <c r="I81" s="251"/>
      <c r="J81" s="251"/>
      <c r="K81" s="251"/>
    </row>
    <row r="82" spans="1:11" s="225" customFormat="1" ht="20.100000000000001" customHeight="1">
      <c r="A82" s="273" t="s">
        <v>132</v>
      </c>
      <c r="B82" s="274"/>
      <c r="C82" s="226"/>
      <c r="E82" s="241"/>
      <c r="F82" s="242"/>
      <c r="G82" s="241"/>
      <c r="H82" s="242"/>
      <c r="I82" s="241"/>
      <c r="J82" s="241"/>
      <c r="K82" s="241"/>
    </row>
    <row r="83" spans="1:11" s="225" customFormat="1" ht="6" customHeight="1">
      <c r="A83" s="236"/>
      <c r="B83" s="236"/>
      <c r="C83" s="226"/>
      <c r="E83" s="241"/>
      <c r="F83" s="242"/>
      <c r="G83" s="241"/>
      <c r="H83" s="242"/>
      <c r="I83" s="241"/>
      <c r="J83" s="241"/>
      <c r="K83" s="241"/>
    </row>
    <row r="84" spans="1:11" s="225" customFormat="1" ht="20.100000000000001" customHeight="1">
      <c r="A84" s="275" t="s">
        <v>171</v>
      </c>
      <c r="B84" s="274"/>
      <c r="C84" s="276"/>
      <c r="D84" s="274"/>
      <c r="E84" s="240">
        <v>217</v>
      </c>
      <c r="F84" s="240"/>
      <c r="G84" s="240">
        <v>124</v>
      </c>
      <c r="H84" s="240"/>
      <c r="I84" s="277">
        <v>0</v>
      </c>
      <c r="J84" s="277"/>
      <c r="K84" s="277">
        <v>104</v>
      </c>
    </row>
    <row r="85" spans="1:11" s="225" customFormat="1" ht="20.100000000000001" customHeight="1">
      <c r="A85" s="275" t="s">
        <v>133</v>
      </c>
      <c r="B85" s="274"/>
      <c r="C85" s="276"/>
      <c r="D85" s="274"/>
      <c r="E85" s="240">
        <v>0</v>
      </c>
      <c r="F85" s="240"/>
      <c r="G85" s="240">
        <v>1631</v>
      </c>
      <c r="H85" s="240"/>
      <c r="I85" s="277">
        <v>0</v>
      </c>
      <c r="K85" s="277">
        <v>1338</v>
      </c>
    </row>
    <row r="86" spans="1:11" s="225" customFormat="1" ht="20.100000000000001" customHeight="1">
      <c r="B86" s="275"/>
      <c r="C86" s="276"/>
      <c r="D86" s="274"/>
      <c r="E86" s="278"/>
      <c r="F86" s="240"/>
      <c r="G86" s="278"/>
      <c r="H86" s="240"/>
      <c r="I86" s="277"/>
      <c r="J86" s="277"/>
      <c r="K86" s="277"/>
    </row>
    <row r="87" spans="1:11" s="225" customFormat="1" ht="20.100000000000001" customHeight="1">
      <c r="B87" s="275"/>
      <c r="C87" s="276"/>
      <c r="D87" s="274"/>
      <c r="E87" s="278"/>
      <c r="F87" s="240"/>
      <c r="G87" s="278"/>
      <c r="H87" s="240"/>
      <c r="I87" s="277"/>
      <c r="J87" s="277"/>
      <c r="K87" s="277"/>
    </row>
    <row r="88" spans="1:11" s="225" customFormat="1" ht="20.100000000000001" customHeight="1">
      <c r="B88" s="275"/>
      <c r="C88" s="276"/>
      <c r="D88" s="274"/>
      <c r="E88" s="278"/>
      <c r="F88" s="240"/>
      <c r="G88" s="278"/>
      <c r="H88" s="240"/>
      <c r="I88" s="277"/>
      <c r="J88" s="277"/>
      <c r="K88" s="277"/>
    </row>
    <row r="89" spans="1:11" s="201" customFormat="1" ht="20.100000000000001" customHeight="1"/>
    <row r="90" spans="1:11" s="201" customFormat="1" ht="18" customHeight="1"/>
    <row r="91" spans="1:11" s="201" customFormat="1" ht="17.25" customHeight="1"/>
    <row r="92" spans="1:11" s="78" customFormat="1" ht="22.35" customHeight="1">
      <c r="A92" s="85" t="str">
        <f>'8'!A30:F30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2" s="85"/>
      <c r="C92" s="85"/>
      <c r="D92" s="85"/>
      <c r="E92" s="85"/>
      <c r="F92" s="85"/>
      <c r="G92" s="85"/>
      <c r="H92" s="85"/>
      <c r="I92" s="85"/>
      <c r="J92" s="82"/>
      <c r="K92" s="82"/>
    </row>
  </sheetData>
  <mergeCells count="7">
    <mergeCell ref="A92:I92"/>
    <mergeCell ref="E5:G5"/>
    <mergeCell ref="E6:G6"/>
    <mergeCell ref="I6:K6"/>
    <mergeCell ref="A45:I45"/>
    <mergeCell ref="E51:G51"/>
    <mergeCell ref="I51:K51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34651a-d860-4349-80fe-861b22882d88">
      <Terms xmlns="http://schemas.microsoft.com/office/infopath/2007/PartnerControls"/>
    </lcf76f155ced4ddcb4097134ff3c332f>
    <TaxCatchAll xmlns="fd93b36d-5537-48b5-b844-fea38e0a54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15B731032E319741ADA450ED5C6CA0BA" ma:contentTypeVersion="14" ma:contentTypeDescription="สร้างเอกสารใหม่" ma:contentTypeScope="" ma:versionID="86f3ff82d6f375e7bf55a632d1133b4b">
  <xsd:schema xmlns:xsd="http://www.w3.org/2001/XMLSchema" xmlns:xs="http://www.w3.org/2001/XMLSchema" xmlns:p="http://schemas.microsoft.com/office/2006/metadata/properties" xmlns:ns2="1834651a-d860-4349-80fe-861b22882d88" xmlns:ns3="fd93b36d-5537-48b5-b844-fea38e0a546b" targetNamespace="http://schemas.microsoft.com/office/2006/metadata/properties" ma:root="true" ma:fieldsID="a106d4ca99c3cf24aa89f7c8d062ad39" ns2:_="" ns3:_="">
    <xsd:import namespace="1834651a-d860-4349-80fe-861b22882d88"/>
    <xsd:import namespace="fd93b36d-5537-48b5-b844-fea38e0a54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4651a-d860-4349-80fe-861b22882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bf20243c-6afb-48a3-a8cd-e6188f273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93b36d-5537-48b5-b844-fea38e0a54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6107f47-aba3-447b-b9fc-b22dd0e2708a}" ma:internalName="TaxCatchAll" ma:showField="CatchAllData" ma:web="fd93b36d-5537-48b5-b844-fea38e0a54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CC120C-EF8E-4213-9369-F2F3CC34C0C0}">
  <ds:schemaRefs>
    <ds:schemaRef ds:uri="http://schemas.microsoft.com/office/2006/documentManagement/types"/>
    <ds:schemaRef ds:uri="http://purl.org/dc/dcmitype/"/>
    <ds:schemaRef ds:uri="6a68b7ab-dd2b-411c-a6ed-096615f69f98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9cdbefdd-cfd9-49fa-aaaa-f1ffbaca132f"/>
  </ds:schemaRefs>
</ds:datastoreItem>
</file>

<file path=customXml/itemProps2.xml><?xml version="1.0" encoding="utf-8"?>
<ds:datastoreItem xmlns:ds="http://schemas.openxmlformats.org/officeDocument/2006/customXml" ds:itemID="{643E83E2-B161-4F7D-9308-7F34235CA4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F03A31-47C9-4271-853C-4C3271404C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 </vt:lpstr>
      <vt:lpstr>5 (3M)</vt:lpstr>
      <vt:lpstr>6 (6M)</vt:lpstr>
      <vt:lpstr>7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Pakhathorn Khannarong (TH)</cp:lastModifiedBy>
  <cp:revision/>
  <cp:lastPrinted>2025-08-13T01:53:30Z</cp:lastPrinted>
  <dcterms:created xsi:type="dcterms:W3CDTF">2014-05-08T06:57:11Z</dcterms:created>
  <dcterms:modified xsi:type="dcterms:W3CDTF">2025-08-13T01:53:34Z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0x01010015B731032E319741ADA450ED5C6CA0BA</vt:lpwstr>
  </property>
  <property fmtid="{D5CDD505-2E9C-101B-9397-08002B2CF9AE}" pid="3" name="MediaServiceImageTags">
    <vt:lpwstr/>
  </property>
</Properties>
</file>