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yospanya001\AppData\Local\Temp\wzc380\"/>
    </mc:Choice>
  </mc:AlternateContent>
  <xr:revisionPtr revIDLastSave="0" documentId="13_ncr:1_{4592138D-8781-4E51-92D4-B87D0B0B0757}" xr6:coauthVersionLast="47" xr6:coauthVersionMax="47" xr10:uidLastSave="{00000000-0000-0000-0000-000000000000}"/>
  <bookViews>
    <workbookView xWindow="-108" yWindow="-108" windowWidth="23256" windowHeight="12576" activeTab="2" xr2:uid="{00000000-000D-0000-FFFF-FFFF00000000}"/>
  </bookViews>
  <sheets>
    <sheet name="2-4 " sheetId="18" r:id="rId1"/>
    <sheet name="5 (3M)" sheetId="13" r:id="rId2"/>
    <sheet name="6 (6M)" sheetId="17" r:id="rId3"/>
    <sheet name="7" sheetId="14" r:id="rId4"/>
    <sheet name="8" sheetId="15" r:id="rId5"/>
    <sheet name="9-10" sheetId="16" r:id="rId6"/>
  </sheets>
  <definedNames>
    <definedName name="_xlnm.Print_Area" localSheetId="4">'8'!$A$1:$K$33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86" i="16" l="1"/>
  <c r="E86" i="16"/>
  <c r="K43" i="13"/>
  <c r="I43" i="13"/>
  <c r="G43" i="13"/>
  <c r="G46" i="13"/>
  <c r="E43" i="13"/>
  <c r="E46" i="13"/>
  <c r="K83" i="16"/>
  <c r="K73" i="16"/>
  <c r="G83" i="16"/>
  <c r="G73" i="16"/>
  <c r="K29" i="16"/>
  <c r="K41" i="16"/>
  <c r="K47" i="16" s="1"/>
  <c r="G29" i="16"/>
  <c r="G41" i="16"/>
  <c r="G47" i="16"/>
  <c r="G85" i="16"/>
  <c r="G88" i="16" s="1"/>
  <c r="A55" i="13"/>
  <c r="A55" i="17"/>
  <c r="A34" i="14"/>
  <c r="A33" i="15"/>
  <c r="A102" i="16" s="1"/>
  <c r="O21" i="14"/>
  <c r="I17" i="15"/>
  <c r="G17" i="15"/>
  <c r="E17" i="15"/>
  <c r="C17" i="15"/>
  <c r="K15" i="15"/>
  <c r="K12" i="15"/>
  <c r="K17" i="15"/>
  <c r="M18" i="14"/>
  <c r="I18" i="14"/>
  <c r="G18" i="14"/>
  <c r="E18" i="14"/>
  <c r="C18" i="14"/>
  <c r="K16" i="14"/>
  <c r="O16" i="14"/>
  <c r="K13" i="14"/>
  <c r="O13" i="14"/>
  <c r="O18" i="14"/>
  <c r="K27" i="17"/>
  <c r="K33" i="17"/>
  <c r="K36" i="17"/>
  <c r="K39" i="17" s="1"/>
  <c r="K43" i="17" s="1"/>
  <c r="K46" i="17" s="1"/>
  <c r="K25" i="17"/>
  <c r="K18" i="17"/>
  <c r="G25" i="17"/>
  <c r="G18" i="17"/>
  <c r="G27" i="17"/>
  <c r="G33" i="17"/>
  <c r="G36" i="17" s="1"/>
  <c r="G39" i="17" s="1"/>
  <c r="G43" i="17" s="1"/>
  <c r="G46" i="17" s="1"/>
  <c r="K46" i="13"/>
  <c r="K27" i="13"/>
  <c r="K33" i="13"/>
  <c r="K36" i="13"/>
  <c r="K39" i="13"/>
  <c r="K25" i="13"/>
  <c r="K18" i="13"/>
  <c r="G25" i="13"/>
  <c r="G18" i="13"/>
  <c r="G27" i="13"/>
  <c r="G33" i="13"/>
  <c r="G36" i="13"/>
  <c r="G39" i="13"/>
  <c r="K18" i="14"/>
  <c r="K128" i="18"/>
  <c r="K131" i="18" s="1"/>
  <c r="K133" i="18" s="1"/>
  <c r="G128" i="18"/>
  <c r="G131" i="18" s="1"/>
  <c r="A101" i="18"/>
  <c r="A98" i="18"/>
  <c r="A147" i="18" s="1"/>
  <c r="K82" i="18"/>
  <c r="I82" i="18"/>
  <c r="G82" i="18"/>
  <c r="E82" i="18"/>
  <c r="K74" i="18"/>
  <c r="K84" i="18"/>
  <c r="I74" i="18"/>
  <c r="I84" i="18" s="1"/>
  <c r="G74" i="18"/>
  <c r="G84" i="18" s="1"/>
  <c r="E74" i="18"/>
  <c r="E84" i="18" s="1"/>
  <c r="A52" i="18"/>
  <c r="K37" i="18"/>
  <c r="I37" i="18"/>
  <c r="G37" i="18"/>
  <c r="E37" i="18"/>
  <c r="E39" i="18" s="1"/>
  <c r="K24" i="18"/>
  <c r="K39" i="18" s="1"/>
  <c r="I24" i="18"/>
  <c r="G24" i="18"/>
  <c r="E24" i="18"/>
  <c r="I46" i="13"/>
  <c r="I25" i="13"/>
  <c r="I18" i="13"/>
  <c r="E25" i="13"/>
  <c r="E18" i="13"/>
  <c r="I25" i="17"/>
  <c r="I18" i="17"/>
  <c r="I27" i="17" s="1"/>
  <c r="I33" i="17" s="1"/>
  <c r="E25" i="17"/>
  <c r="E18" i="17"/>
  <c r="E27" i="17" s="1"/>
  <c r="E33" i="17" s="1"/>
  <c r="I73" i="16"/>
  <c r="I83" i="16"/>
  <c r="E83" i="16"/>
  <c r="A3" i="15"/>
  <c r="A3" i="16"/>
  <c r="A54" i="16" s="1"/>
  <c r="E25" i="15"/>
  <c r="C25" i="15"/>
  <c r="G26" i="14"/>
  <c r="E26" i="14"/>
  <c r="C26" i="14"/>
  <c r="E73" i="16"/>
  <c r="G25" i="15"/>
  <c r="M26" i="14"/>
  <c r="I27" i="13"/>
  <c r="I33" i="13"/>
  <c r="I36" i="13"/>
  <c r="I39" i="13"/>
  <c r="E27" i="13"/>
  <c r="E33" i="13"/>
  <c r="E36" i="13"/>
  <c r="E39" i="13"/>
  <c r="I39" i="18"/>
  <c r="G39" i="18"/>
  <c r="G133" i="18" l="1"/>
  <c r="A51" i="16"/>
  <c r="I13" i="16"/>
  <c r="I29" i="16" s="1"/>
  <c r="I41" i="16" s="1"/>
  <c r="I47" i="16" s="1"/>
  <c r="I85" i="16" s="1"/>
  <c r="I88" i="16" s="1"/>
  <c r="I36" i="17"/>
  <c r="I39" i="17" s="1"/>
  <c r="I43" i="17" s="1"/>
  <c r="I46" i="17" s="1"/>
  <c r="E13" i="16"/>
  <c r="E29" i="16" s="1"/>
  <c r="E41" i="16" s="1"/>
  <c r="E47" i="16" s="1"/>
  <c r="E85" i="16" s="1"/>
  <c r="E88" i="16" s="1"/>
  <c r="E36" i="17"/>
  <c r="E39" i="17" s="1"/>
  <c r="E43" i="17" s="1"/>
  <c r="E46" i="17" s="1"/>
  <c r="K85" i="16"/>
  <c r="K88" i="16" s="1"/>
  <c r="I23" i="15" l="1"/>
  <c r="I24" i="14"/>
  <c r="I25" i="15" l="1"/>
  <c r="I126" i="18" s="1"/>
  <c r="I128" i="18" s="1"/>
  <c r="I131" i="18" s="1"/>
  <c r="I133" i="18" s="1"/>
  <c r="K23" i="15"/>
  <c r="K25" i="15" s="1"/>
  <c r="K24" i="14"/>
  <c r="I26" i="14"/>
  <c r="E126" i="18" s="1"/>
  <c r="E128" i="18" s="1"/>
  <c r="E131" i="18" s="1"/>
  <c r="E133" i="18" s="1"/>
  <c r="O24" i="14" l="1"/>
  <c r="O26" i="14" s="1"/>
  <c r="K26" i="14"/>
</calcChain>
</file>

<file path=xl/sharedStrings.xml><?xml version="1.0" encoding="utf-8"?>
<sst xmlns="http://schemas.openxmlformats.org/spreadsheetml/2006/main" count="367" uniqueCount="187">
  <si>
    <t>Matching Maximize Solution Public Company Limited</t>
  </si>
  <si>
    <t>Statements of Financial Position</t>
  </si>
  <si>
    <t>Unit: Baht’000</t>
  </si>
  <si>
    <t>Consolidated</t>
  </si>
  <si>
    <t>31 December</t>
  </si>
  <si>
    <t>Notes</t>
  </si>
  <si>
    <t>Assets</t>
  </si>
  <si>
    <t>Current assets</t>
  </si>
  <si>
    <t>Cash and cash equivalents</t>
  </si>
  <si>
    <t>Trade and other receivables, net</t>
  </si>
  <si>
    <t>Other current assets</t>
  </si>
  <si>
    <t>Total current assets</t>
  </si>
  <si>
    <t>Non-current assets</t>
  </si>
  <si>
    <t>Investments in subsidiaries, net</t>
  </si>
  <si>
    <t>Assets for rent, net</t>
  </si>
  <si>
    <t>Intangible assets, net</t>
  </si>
  <si>
    <t>Other non-current assets</t>
  </si>
  <si>
    <t>Total non-current assets</t>
  </si>
  <si>
    <t>Total assets</t>
  </si>
  <si>
    <t xml:space="preserve">Director   _______________________________         </t>
  </si>
  <si>
    <t xml:space="preserve">Director   __________________________________   </t>
  </si>
  <si>
    <t>Current liabilities</t>
  </si>
  <si>
    <t>Trade and other payables</t>
  </si>
  <si>
    <t>Other current liabilities</t>
  </si>
  <si>
    <t>Total current liabilities</t>
  </si>
  <si>
    <t>Non-current liabilities</t>
  </si>
  <si>
    <t>Employee benefit obligations</t>
  </si>
  <si>
    <t>Total non-current liabilities</t>
  </si>
  <si>
    <t>Total liabilities</t>
  </si>
  <si>
    <t>Share capital</t>
  </si>
  <si>
    <t xml:space="preserve">Authorised share capital </t>
  </si>
  <si>
    <t xml:space="preserve">      at par value of Baht 1 each</t>
  </si>
  <si>
    <t xml:space="preserve">   </t>
  </si>
  <si>
    <t>Share premium</t>
  </si>
  <si>
    <t>Appropriated - legal reserve</t>
  </si>
  <si>
    <t>Equity attributable to owners of the parent</t>
  </si>
  <si>
    <t>Non-controlling interests</t>
  </si>
  <si>
    <t>Withholding tax deducted at sources, net</t>
  </si>
  <si>
    <t>(Unaudited)</t>
  </si>
  <si>
    <t>(Audited)</t>
  </si>
  <si>
    <t xml:space="preserve">      paid-up of Baht 1 each</t>
  </si>
  <si>
    <t>Property, plant and equipment, net</t>
  </si>
  <si>
    <t>Liabilities and equity</t>
  </si>
  <si>
    <t xml:space="preserve">Current portion of liability </t>
  </si>
  <si>
    <t>Equity</t>
  </si>
  <si>
    <t>Total equity</t>
  </si>
  <si>
    <t>Total liabilities and equity</t>
  </si>
  <si>
    <t>Separate</t>
  </si>
  <si>
    <t xml:space="preserve"> financial information</t>
  </si>
  <si>
    <t xml:space="preserve">   Ordinary shares, 781.63 million shares</t>
  </si>
  <si>
    <t>Inventories</t>
  </si>
  <si>
    <t>Deferred tax assets, net</t>
  </si>
  <si>
    <t>Liability under finance lease, net</t>
  </si>
  <si>
    <t>under finance lease, net</t>
  </si>
  <si>
    <t xml:space="preserve">Current portion of long-term </t>
  </si>
  <si>
    <t>Issued and paid-up share capital</t>
  </si>
  <si>
    <t>Investment property, net</t>
  </si>
  <si>
    <t>Right-of-use assets, net</t>
  </si>
  <si>
    <r>
      <t xml:space="preserve">Statements of Financial Position </t>
    </r>
    <r>
      <rPr>
        <sz val="9"/>
        <color indexed="8"/>
        <rFont val="Arial"/>
        <family val="2"/>
      </rPr>
      <t>(Cont’d)</t>
    </r>
  </si>
  <si>
    <r>
      <t>Liabilities and equity</t>
    </r>
    <r>
      <rPr>
        <sz val="9"/>
        <color indexed="8"/>
        <rFont val="Arial"/>
        <family val="2"/>
      </rPr>
      <t xml:space="preserve"> (Cont’d)</t>
    </r>
  </si>
  <si>
    <t>Deficits</t>
  </si>
  <si>
    <t xml:space="preserve">Statements of Comprehensive Income </t>
  </si>
  <si>
    <t xml:space="preserve">Revenue </t>
  </si>
  <si>
    <t>Services income</t>
  </si>
  <si>
    <t>Sales</t>
  </si>
  <si>
    <r>
      <rPr>
        <b/>
        <sz val="9"/>
        <rFont val="Arial"/>
        <family val="2"/>
      </rPr>
      <t xml:space="preserve">Total revenue       </t>
    </r>
    <r>
      <rPr>
        <sz val="9"/>
        <rFont val="Arial"/>
        <family val="2"/>
      </rPr>
      <t xml:space="preserve">      </t>
    </r>
  </si>
  <si>
    <t xml:space="preserve">Cost of sales and services </t>
  </si>
  <si>
    <t>Cost of services</t>
  </si>
  <si>
    <t>Cost of sales</t>
  </si>
  <si>
    <t>Total cost of sales and services</t>
  </si>
  <si>
    <t>Administrative expenses</t>
  </si>
  <si>
    <t>Finance costs</t>
  </si>
  <si>
    <t>attributable to:</t>
  </si>
  <si>
    <t xml:space="preserve">Owners of the parent </t>
  </si>
  <si>
    <t xml:space="preserve">Non-controlling interest </t>
  </si>
  <si>
    <t xml:space="preserve">Statements of Changes in Equity </t>
  </si>
  <si>
    <t>Consolidated financial information (Unaudited)</t>
  </si>
  <si>
    <t>Attributable to owners of the parent</t>
  </si>
  <si>
    <t>Issued</t>
  </si>
  <si>
    <t>Non-</t>
  </si>
  <si>
    <t>and paid-up</t>
  </si>
  <si>
    <t>Share</t>
  </si>
  <si>
    <t>Appropriated -</t>
  </si>
  <si>
    <t>Total owners</t>
  </si>
  <si>
    <t>controlling</t>
  </si>
  <si>
    <t>Total</t>
  </si>
  <si>
    <t>share capital</t>
  </si>
  <si>
    <t>premium</t>
  </si>
  <si>
    <t>legal reserve</t>
  </si>
  <si>
    <t>Unappropriated</t>
  </si>
  <si>
    <t>of the parent</t>
  </si>
  <si>
    <t>interests</t>
  </si>
  <si>
    <t>equity</t>
  </si>
  <si>
    <r>
      <t xml:space="preserve">Statements of Changes in Equity </t>
    </r>
    <r>
      <rPr>
        <sz val="9"/>
        <rFont val="Arial"/>
        <family val="2"/>
      </rPr>
      <t>(Cont'd)</t>
    </r>
  </si>
  <si>
    <t>Separate financial information (Unaudited)</t>
  </si>
  <si>
    <t>Share of profit (loss) of investments - equity</t>
  </si>
  <si>
    <t>Loss attributable to minorities, net</t>
  </si>
  <si>
    <t>Statements of Cash Flows</t>
  </si>
  <si>
    <t>Cash flows from operating activities</t>
  </si>
  <si>
    <t>Adjustments for:</t>
  </si>
  <si>
    <t xml:space="preserve">Depreciation and amortisation </t>
  </si>
  <si>
    <t>Interest income</t>
  </si>
  <si>
    <t>-  Trade and other receivables</t>
  </si>
  <si>
    <t xml:space="preserve">-  Inventories </t>
  </si>
  <si>
    <t>-  VAT refund</t>
  </si>
  <si>
    <t>-  Other current assets</t>
  </si>
  <si>
    <t>-  Other non-current assets</t>
  </si>
  <si>
    <t>-  Trade and other payables</t>
  </si>
  <si>
    <t>-  Other current liabilities</t>
  </si>
  <si>
    <t>Interest received</t>
  </si>
  <si>
    <t>Interest paid</t>
  </si>
  <si>
    <t>Received withholding tax refunded</t>
  </si>
  <si>
    <t xml:space="preserve">Income tax paid </t>
  </si>
  <si>
    <r>
      <t xml:space="preserve">Statements of Cash Flows </t>
    </r>
    <r>
      <rPr>
        <sz val="9"/>
        <color indexed="8"/>
        <rFont val="Arial"/>
        <family val="2"/>
      </rPr>
      <t>(Cont’d)</t>
    </r>
  </si>
  <si>
    <t>Cash flows from investing activities</t>
  </si>
  <si>
    <t>Cash payment for short-term loans to subsidiaries</t>
  </si>
  <si>
    <t>Cash received from short-term loans to subsidiaries</t>
  </si>
  <si>
    <t>Cash payment for purchases of assets</t>
  </si>
  <si>
    <t>Cash payment for purchases of assets for rent</t>
  </si>
  <si>
    <t>Proceeds from disposal of equipment</t>
  </si>
  <si>
    <t>Proceeds from disposal of assets for rent</t>
  </si>
  <si>
    <t>Interest received from short-term loans to subsidiaries</t>
  </si>
  <si>
    <t>Cash flows from financing activities</t>
  </si>
  <si>
    <t>Opening balance of cash and cash equivalents</t>
  </si>
  <si>
    <t>Closing balance of cash and cash equivalents</t>
  </si>
  <si>
    <t>Non-cash transactions</t>
  </si>
  <si>
    <t>30 June</t>
  </si>
  <si>
    <t>Total comprehensive expense for the period</t>
  </si>
  <si>
    <t>Increase in bank overdrafts</t>
  </si>
  <si>
    <t>Repayments to liability under right-of-use assets</t>
  </si>
  <si>
    <t>Cash payment for purchases of intangible asset</t>
  </si>
  <si>
    <t>Other comprehensive income (expense)</t>
  </si>
  <si>
    <t>Other income</t>
  </si>
  <si>
    <t>Net cash (used in) generated from financing activities</t>
  </si>
  <si>
    <t>Net cash (used in) generated from investing activities</t>
  </si>
  <si>
    <t>Selling and service expenses</t>
  </si>
  <si>
    <t>2022</t>
  </si>
  <si>
    <t xml:space="preserve">Balance as at 1 January 2022 </t>
  </si>
  <si>
    <t>Balance as at 30 June 2022</t>
  </si>
  <si>
    <t>Balance as at 1 January 2022</t>
  </si>
  <si>
    <t xml:space="preserve"> </t>
  </si>
  <si>
    <t xml:space="preserve">Gross profit </t>
  </si>
  <si>
    <t>Write-off withholding tax deducted at source</t>
  </si>
  <si>
    <t>Short-term loans to subsidiaries</t>
  </si>
  <si>
    <t>(Reversal of) Write-off withholding tax deducted at sources</t>
  </si>
  <si>
    <t>(Reversal of) expected credit loss for account receivable</t>
  </si>
  <si>
    <t>Net (decrease) increase in cash and cash equivalents</t>
  </si>
  <si>
    <t>borrowing from a bank</t>
  </si>
  <si>
    <t>Long-term borrowing from a bank</t>
  </si>
  <si>
    <t>2023</t>
  </si>
  <si>
    <t>The accompanying notes are an integral part of these consolidated and separate financial statements.</t>
  </si>
  <si>
    <t>Short-term borrowing from a bank</t>
  </si>
  <si>
    <t>For the six-month period ended 30 June 2023</t>
  </si>
  <si>
    <t>As at 30 June 2023</t>
  </si>
  <si>
    <t>For the three-month period ended 30 June 2023</t>
  </si>
  <si>
    <t>Balance as at 1 January 2023</t>
  </si>
  <si>
    <t>Balance as at 30 June 2023</t>
  </si>
  <si>
    <t>Net loss from write-off of Intangible assets</t>
  </si>
  <si>
    <t>Net loss from write-off of assets for rent</t>
  </si>
  <si>
    <t>Net loss from write-off of equipment</t>
  </si>
  <si>
    <t>Net (gain) from disposal of assets for rent</t>
  </si>
  <si>
    <t>Net (gain) from disposal of equipment</t>
  </si>
  <si>
    <t>-  Employee benefit obligations</t>
  </si>
  <si>
    <t>Repayments to liability under lease</t>
  </si>
  <si>
    <t>Cash payment for short-term borrowings from a bank</t>
  </si>
  <si>
    <t>Cash received from short-term borrowing from a bank</t>
  </si>
  <si>
    <t>Repayments to long-term borrowings  from a bank</t>
  </si>
  <si>
    <t>Payable arising from purchases of assets</t>
  </si>
  <si>
    <t>Payable arising from purchases of assets for rent</t>
  </si>
  <si>
    <t>Increase in right-of use assets and lease liabilities</t>
  </si>
  <si>
    <t xml:space="preserve">Net profit (loss) before tax </t>
  </si>
  <si>
    <t>Net profit (loss) for the period</t>
  </si>
  <si>
    <t>Total comprehensive income (expense) for the period</t>
  </si>
  <si>
    <t>Total comprehensive income (expense)</t>
  </si>
  <si>
    <t>Earning (loss) per share</t>
  </si>
  <si>
    <t>Basic earning (loss) per share (Baht)</t>
  </si>
  <si>
    <t>Changes in equity for period</t>
  </si>
  <si>
    <t>Total comprehensive income for the period</t>
  </si>
  <si>
    <t>Net profit (loss) before income tax</t>
  </si>
  <si>
    <t>(Gain) from sale and lease back</t>
  </si>
  <si>
    <t>Changes in working capital:</t>
  </si>
  <si>
    <t>Cash flows before change in working capital</t>
  </si>
  <si>
    <t>-</t>
  </si>
  <si>
    <t>Tax (expenses) benefit</t>
  </si>
  <si>
    <t>Gross profit</t>
  </si>
  <si>
    <t>Net cash generated from (used in) operating activities</t>
  </si>
  <si>
    <t>Note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</si>
</sst>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43" formatCode="_-* #,##0.00_-;\-* #,##0.00_-;_-* &quot;-&quot;??_-;_-@_-"/>
    <numFmt numFmtId="164" formatCode="_(* #,##0.00_);_(* \(#,##0.00\);_(* &quot;-&quot;??_);_(@_)"/>
    <numFmt numFmtId="165" formatCode="#,##0;\(#,##0\);&quot;-&quot;;@"/>
    <numFmt numFmtId="166" formatCode="#,##0;\(#,##0\)"/>
    <numFmt numFmtId="167" formatCode="_-* #,##0_-;\-* #,##0_-;_-* &quot;-&quot;??_-;_-@_-"/>
    <numFmt numFmtId="168" formatCode="_(* #,##0_);_(* \(#,##0\);_(* &quot;-&quot;??_);_(@_)"/>
    <numFmt numFmtId="169" formatCode="#,##0.00;\(#,##0.00\);&quot;-&quot;;@"/>
    <numFmt numFmtId="170" formatCode="#,##0;\(#,##0\);\-"/>
    <numFmt numFmtId="171" formatCode="&quot;$&quot;#,##0_);\(&quot;$&quot;#,##0\)"/>
    <numFmt numFmtId="172" formatCode="#,##0.0000;\(#,##0.0000\);\-"/>
    <numFmt numFmtId="173" formatCode="#,##0.0000;\(#,##0.0000\);&quot;-&quot;;@"/>
  </numFmts>
  <fonts count="36">
    <font>
      <sz val="11"/>
      <color theme="1"/>
      <name val="Calibri"/>
      <family val="2"/>
      <scheme val="minor"/>
    </font>
    <font>
      <sz val="14"/>
      <name val="Cordia New"/>
      <family val="2"/>
    </font>
    <font>
      <sz val="10"/>
      <name val="Arial"/>
      <family val="2"/>
    </font>
    <font>
      <sz val="12"/>
      <name val="Helv"/>
      <charset val="222"/>
    </font>
    <font>
      <sz val="14"/>
      <name val="AngsanaUPC"/>
      <family val="1"/>
    </font>
    <font>
      <sz val="10"/>
      <name val="MS Sans Serif"/>
      <family val="2"/>
      <charset val="222"/>
    </font>
    <font>
      <sz val="9"/>
      <name val="Arial"/>
      <family val="2"/>
    </font>
    <font>
      <sz val="9"/>
      <color indexed="8"/>
      <name val="Arial"/>
      <family val="2"/>
    </font>
    <font>
      <b/>
      <sz val="9"/>
      <name val="Arial"/>
      <family val="2"/>
    </font>
    <font>
      <sz val="11"/>
      <color indexed="8"/>
      <name val="Tahoma"/>
      <family val="2"/>
      <charset val="222"/>
    </font>
    <font>
      <sz val="11"/>
      <color indexed="9"/>
      <name val="Tahoma"/>
      <family val="2"/>
      <charset val="222"/>
    </font>
    <font>
      <b/>
      <sz val="11"/>
      <color indexed="9"/>
      <name val="Tahoma"/>
      <family val="2"/>
      <charset val="222"/>
    </font>
    <font>
      <sz val="11"/>
      <color indexed="52"/>
      <name val="Tahoma"/>
      <family val="2"/>
      <charset val="222"/>
    </font>
    <font>
      <sz val="11"/>
      <color indexed="20"/>
      <name val="Tahoma"/>
      <family val="2"/>
      <charset val="222"/>
    </font>
    <font>
      <b/>
      <sz val="11"/>
      <color indexed="63"/>
      <name val="Tahoma"/>
      <family val="2"/>
      <charset val="222"/>
    </font>
    <font>
      <b/>
      <sz val="11"/>
      <color indexed="52"/>
      <name val="Tahoma"/>
      <family val="2"/>
      <charset val="222"/>
    </font>
    <font>
      <sz val="11"/>
      <color indexed="10"/>
      <name val="Tahoma"/>
      <family val="2"/>
      <charset val="222"/>
    </font>
    <font>
      <i/>
      <sz val="11"/>
      <color indexed="23"/>
      <name val="Tahoma"/>
      <family val="2"/>
      <charset val="222"/>
    </font>
    <font>
      <b/>
      <sz val="18"/>
      <color indexed="56"/>
      <name val="Tahoma"/>
      <family val="2"/>
      <charset val="222"/>
    </font>
    <font>
      <sz val="11"/>
      <color indexed="17"/>
      <name val="Tahoma"/>
      <family val="2"/>
      <charset val="222"/>
    </font>
    <font>
      <sz val="11"/>
      <color indexed="62"/>
      <name val="Tahoma"/>
      <family val="2"/>
      <charset val="222"/>
    </font>
    <font>
      <sz val="11"/>
      <color indexed="60"/>
      <name val="Tahoma"/>
      <family val="2"/>
      <charset val="222"/>
    </font>
    <font>
      <b/>
      <sz val="11"/>
      <color indexed="8"/>
      <name val="Tahoma"/>
      <family val="2"/>
      <charset val="222"/>
    </font>
    <font>
      <b/>
      <sz val="15"/>
      <color indexed="56"/>
      <name val="Tahoma"/>
      <family val="2"/>
      <charset val="222"/>
    </font>
    <font>
      <b/>
      <sz val="13"/>
      <color indexed="56"/>
      <name val="Tahoma"/>
      <family val="2"/>
      <charset val="222"/>
    </font>
    <font>
      <b/>
      <sz val="11"/>
      <color indexed="56"/>
      <name val="Tahoma"/>
      <family val="2"/>
      <charset val="222"/>
    </font>
    <font>
      <b/>
      <sz val="9"/>
      <color indexed="8"/>
      <name val="Arial"/>
      <family val="2"/>
    </font>
    <font>
      <b/>
      <u/>
      <sz val="9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theme="1"/>
      <name val="Arial Unicode MS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sz val="9"/>
      <color rgb="FFFF0000"/>
      <name val="Arial"/>
      <family val="2"/>
    </font>
    <font>
      <b/>
      <u/>
      <sz val="9"/>
      <color theme="1"/>
      <name val="Arial"/>
      <family val="2"/>
    </font>
    <font>
      <u/>
      <sz val="9"/>
      <color theme="1"/>
      <name val="Arial"/>
      <family val="2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71">
    <xf numFmtId="0" fontId="0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43" fontId="28" fillId="0" borderId="0" applyFont="0" applyFill="0" applyBorder="0" applyAlignment="0" applyProtection="0"/>
    <xf numFmtId="164" fontId="28" fillId="0" borderId="0" applyFont="0" applyFill="0" applyBorder="0" applyAlignment="0" applyProtection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71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171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43" fontId="30" fillId="0" borderId="0" applyFont="0" applyFill="0" applyBorder="0" applyAlignment="0" applyProtection="0"/>
    <xf numFmtId="164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  <xf numFmtId="0" fontId="29" fillId="0" borderId="0"/>
    <xf numFmtId="0" fontId="1" fillId="0" borderId="0"/>
    <xf numFmtId="0" fontId="1" fillId="0" borderId="0"/>
    <xf numFmtId="0" fontId="2" fillId="0" borderId="0"/>
    <xf numFmtId="0" fontId="30" fillId="0" borderId="0"/>
    <xf numFmtId="0" fontId="1" fillId="0" borderId="0"/>
    <xf numFmtId="0" fontId="1" fillId="0" borderId="0"/>
    <xf numFmtId="0" fontId="2" fillId="0" borderId="0"/>
    <xf numFmtId="0" fontId="5" fillId="0" borderId="0"/>
    <xf numFmtId="9" fontId="1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11" fillId="21" borderId="2" applyNumberFormat="0" applyAlignment="0" applyProtection="0"/>
    <xf numFmtId="0" fontId="12" fillId="0" borderId="6" applyNumberFormat="0" applyFill="0" applyAlignment="0" applyProtection="0"/>
    <xf numFmtId="0" fontId="13" fillId="3" borderId="0" applyNumberFormat="0" applyBorder="0" applyAlignment="0" applyProtection="0"/>
    <xf numFmtId="0" fontId="14" fillId="20" borderId="8" applyNumberFormat="0" applyAlignment="0" applyProtection="0"/>
    <xf numFmtId="0" fontId="15" fillId="20" borderId="1" applyNumberFormat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4" borderId="0" applyNumberFormat="0" applyBorder="0" applyAlignment="0" applyProtection="0"/>
    <xf numFmtId="0" fontId="4" fillId="0" borderId="0"/>
    <xf numFmtId="39" fontId="3" fillId="0" borderId="0"/>
    <xf numFmtId="0" fontId="20" fillId="7" borderId="1" applyNumberFormat="0" applyAlignment="0" applyProtection="0"/>
    <xf numFmtId="0" fontId="21" fillId="22" borderId="0" applyNumberFormat="0" applyBorder="0" applyAlignment="0" applyProtection="0"/>
    <xf numFmtId="0" fontId="22" fillId="0" borderId="9" applyNumberFormat="0" applyFill="0" applyAlignment="0" applyProtection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9" borderId="0" applyNumberFormat="0" applyBorder="0" applyAlignment="0" applyProtection="0"/>
    <xf numFmtId="0" fontId="1" fillId="23" borderId="7" applyNumberFormat="0" applyFont="0" applyAlignment="0" applyProtection="0"/>
    <xf numFmtId="0" fontId="23" fillId="0" borderId="3" applyNumberFormat="0" applyFill="0" applyAlignment="0" applyProtection="0"/>
    <xf numFmtId="0" fontId="24" fillId="0" borderId="4" applyNumberFormat="0" applyFill="0" applyAlignment="0" applyProtection="0"/>
    <xf numFmtId="0" fontId="25" fillId="0" borderId="5" applyNumberFormat="0" applyFill="0" applyAlignment="0" applyProtection="0"/>
    <xf numFmtId="0" fontId="25" fillId="0" borderId="0" applyNumberFormat="0" applyFill="0" applyBorder="0" applyAlignment="0" applyProtection="0"/>
  </cellStyleXfs>
  <cellXfs count="275">
    <xf numFmtId="0" fontId="0" fillId="0" borderId="0" xfId="0"/>
    <xf numFmtId="165" fontId="31" fillId="0" borderId="10" xfId="31" quotePrefix="1" applyNumberFormat="1" applyFont="1" applyFill="1" applyBorder="1" applyAlignment="1">
      <alignment horizontal="right" vertical="center"/>
    </xf>
    <xf numFmtId="165" fontId="31" fillId="0" borderId="0" xfId="31" quotePrefix="1" applyNumberFormat="1" applyFont="1" applyFill="1" applyBorder="1" applyAlignment="1">
      <alignment horizontal="right" vertical="center"/>
    </xf>
    <xf numFmtId="165" fontId="8" fillId="0" borderId="0" xfId="21" quotePrefix="1" applyNumberFormat="1" applyFont="1" applyFill="1" applyBorder="1" applyAlignment="1">
      <alignment horizontal="right" vertical="center"/>
    </xf>
    <xf numFmtId="165" fontId="8" fillId="0" borderId="0" xfId="21" applyNumberFormat="1" applyFont="1" applyFill="1" applyBorder="1" applyAlignment="1">
      <alignment horizontal="center" vertical="center"/>
    </xf>
    <xf numFmtId="165" fontId="32" fillId="0" borderId="0" xfId="21" applyNumberFormat="1" applyFont="1" applyAlignment="1">
      <alignment horizontal="right" vertical="center"/>
    </xf>
    <xf numFmtId="165" fontId="32" fillId="0" borderId="0" xfId="21" applyNumberFormat="1" applyFont="1" applyFill="1" applyAlignment="1">
      <alignment horizontal="right" vertical="center"/>
    </xf>
    <xf numFmtId="165" fontId="31" fillId="0" borderId="0" xfId="21" applyNumberFormat="1" applyFont="1" applyAlignment="1">
      <alignment horizontal="right" vertical="center"/>
    </xf>
    <xf numFmtId="165" fontId="31" fillId="0" borderId="0" xfId="21" applyNumberFormat="1" applyFont="1" applyBorder="1" applyAlignment="1">
      <alignment horizontal="right" vertical="center"/>
    </xf>
    <xf numFmtId="165" fontId="31" fillId="0" borderId="0" xfId="21" applyNumberFormat="1" applyFont="1" applyFill="1" applyBorder="1" applyAlignment="1">
      <alignment horizontal="right" vertical="center"/>
    </xf>
    <xf numFmtId="165" fontId="31" fillId="0" borderId="0" xfId="21" applyNumberFormat="1" applyFont="1" applyFill="1" applyAlignment="1">
      <alignment horizontal="right" vertical="center"/>
    </xf>
    <xf numFmtId="165" fontId="31" fillId="0" borderId="11" xfId="21" applyNumberFormat="1" applyFont="1" applyBorder="1" applyAlignment="1">
      <alignment horizontal="right" vertical="center"/>
    </xf>
    <xf numFmtId="165" fontId="31" fillId="0" borderId="11" xfId="21" applyNumberFormat="1" applyFont="1" applyFill="1" applyBorder="1" applyAlignment="1">
      <alignment horizontal="right" vertical="center"/>
    </xf>
    <xf numFmtId="0" fontId="31" fillId="0" borderId="0" xfId="0" applyFont="1"/>
    <xf numFmtId="165" fontId="31" fillId="0" borderId="0" xfId="21" quotePrefix="1" applyNumberFormat="1" applyFont="1" applyFill="1" applyBorder="1" applyAlignment="1">
      <alignment horizontal="right" vertical="center"/>
    </xf>
    <xf numFmtId="165" fontId="31" fillId="0" borderId="0" xfId="21" quotePrefix="1" applyNumberFormat="1" applyFont="1" applyBorder="1" applyAlignment="1">
      <alignment horizontal="right" vertical="center"/>
    </xf>
    <xf numFmtId="165" fontId="31" fillId="0" borderId="0" xfId="36" applyNumberFormat="1" applyFont="1" applyAlignment="1">
      <alignment vertical="center"/>
    </xf>
    <xf numFmtId="165" fontId="32" fillId="0" borderId="0" xfId="21" applyNumberFormat="1" applyFont="1" applyAlignment="1">
      <alignment horizontal="right" vertical="center" wrapText="1"/>
    </xf>
    <xf numFmtId="165" fontId="32" fillId="0" borderId="0" xfId="21" applyNumberFormat="1" applyFont="1" applyFill="1" applyBorder="1" applyAlignment="1">
      <alignment horizontal="right" vertical="center"/>
    </xf>
    <xf numFmtId="165" fontId="32" fillId="0" borderId="0" xfId="26" applyNumberFormat="1" applyFont="1" applyFill="1" applyAlignment="1">
      <alignment horizontal="right" vertical="center" wrapText="1"/>
    </xf>
    <xf numFmtId="165" fontId="32" fillId="0" borderId="0" xfId="26" applyNumberFormat="1" applyFont="1" applyFill="1" applyBorder="1" applyAlignment="1">
      <alignment horizontal="right" vertical="center" wrapText="1"/>
    </xf>
    <xf numFmtId="165" fontId="32" fillId="0" borderId="10" xfId="21" applyNumberFormat="1" applyFont="1" applyFill="1" applyBorder="1" applyAlignment="1">
      <alignment horizontal="right" vertical="center"/>
    </xf>
    <xf numFmtId="165" fontId="32" fillId="0" borderId="0" xfId="26" applyNumberFormat="1" applyFont="1" applyBorder="1" applyAlignment="1">
      <alignment horizontal="right" vertical="center" wrapText="1"/>
    </xf>
    <xf numFmtId="165" fontId="32" fillId="0" borderId="12" xfId="21" applyNumberFormat="1" applyFont="1" applyBorder="1" applyAlignment="1">
      <alignment horizontal="right" vertical="center"/>
    </xf>
    <xf numFmtId="165" fontId="32" fillId="0" borderId="0" xfId="21" applyNumberFormat="1" applyFont="1" applyBorder="1" applyAlignment="1">
      <alignment horizontal="right" vertical="center"/>
    </xf>
    <xf numFmtId="165" fontId="32" fillId="0" borderId="0" xfId="36" applyNumberFormat="1" applyFont="1" applyAlignment="1">
      <alignment vertical="center"/>
    </xf>
    <xf numFmtId="165" fontId="32" fillId="0" borderId="0" xfId="21" applyNumberFormat="1" applyFont="1" applyBorder="1" applyAlignment="1">
      <alignment vertical="center"/>
    </xf>
    <xf numFmtId="165" fontId="32" fillId="0" borderId="0" xfId="21" applyNumberFormat="1" applyFont="1" applyFill="1" applyBorder="1" applyAlignment="1">
      <alignment vertical="center"/>
    </xf>
    <xf numFmtId="165" fontId="32" fillId="0" borderId="0" xfId="36" applyNumberFormat="1" applyFont="1" applyAlignment="1">
      <alignment horizontal="right" vertical="center"/>
    </xf>
    <xf numFmtId="165" fontId="32" fillId="0" borderId="10" xfId="36" quotePrefix="1" applyNumberFormat="1" applyFont="1" applyBorder="1" applyAlignment="1">
      <alignment vertical="center"/>
    </xf>
    <xf numFmtId="165" fontId="32" fillId="0" borderId="0" xfId="26" applyNumberFormat="1" applyFont="1" applyFill="1" applyAlignment="1">
      <alignment vertical="center"/>
    </xf>
    <xf numFmtId="165" fontId="32" fillId="0" borderId="10" xfId="21" applyNumberFormat="1" applyFont="1" applyBorder="1" applyAlignment="1">
      <alignment horizontal="right" vertical="center"/>
    </xf>
    <xf numFmtId="165" fontId="32" fillId="0" borderId="10" xfId="26" applyNumberFormat="1" applyFont="1" applyFill="1" applyBorder="1" applyAlignment="1">
      <alignment horizontal="right" vertical="center" wrapText="1"/>
    </xf>
    <xf numFmtId="165" fontId="32" fillId="0" borderId="10" xfId="36" applyNumberFormat="1" applyFont="1" applyBorder="1" applyAlignment="1">
      <alignment vertical="center"/>
    </xf>
    <xf numFmtId="165" fontId="32" fillId="0" borderId="10" xfId="26" applyNumberFormat="1" applyFont="1" applyFill="1" applyBorder="1" applyAlignment="1">
      <alignment vertical="center"/>
    </xf>
    <xf numFmtId="166" fontId="32" fillId="0" borderId="10" xfId="36" quotePrefix="1" applyNumberFormat="1" applyFont="1" applyBorder="1" applyAlignment="1">
      <alignment vertical="center"/>
    </xf>
    <xf numFmtId="0" fontId="8" fillId="0" borderId="0" xfId="42" applyFont="1" applyAlignment="1">
      <alignment horizontal="left" vertical="center"/>
    </xf>
    <xf numFmtId="0" fontId="6" fillId="0" borderId="0" xfId="42" quotePrefix="1" applyFont="1" applyAlignment="1">
      <alignment horizontal="justify" vertical="center"/>
    </xf>
    <xf numFmtId="0" fontId="6" fillId="0" borderId="0" xfId="42" quotePrefix="1" applyFont="1" applyAlignment="1">
      <alignment horizontal="center" vertical="center"/>
    </xf>
    <xf numFmtId="165" fontId="6" fillId="0" borderId="0" xfId="42" quotePrefix="1" applyNumberFormat="1" applyFont="1" applyAlignment="1">
      <alignment horizontal="justify" vertical="center"/>
    </xf>
    <xf numFmtId="165" fontId="6" fillId="0" borderId="0" xfId="42" applyNumberFormat="1" applyFont="1" applyAlignment="1">
      <alignment vertical="center"/>
    </xf>
    <xf numFmtId="0" fontId="6" fillId="0" borderId="0" xfId="42" applyFont="1" applyAlignment="1">
      <alignment vertical="center"/>
    </xf>
    <xf numFmtId="0" fontId="8" fillId="0" borderId="0" xfId="42" applyFont="1" applyAlignment="1">
      <alignment horizontal="center" vertical="center"/>
    </xf>
    <xf numFmtId="0" fontId="8" fillId="0" borderId="0" xfId="42" applyFont="1" applyAlignment="1">
      <alignment horizontal="centerContinuous" vertical="center"/>
    </xf>
    <xf numFmtId="165" fontId="8" fillId="0" borderId="0" xfId="31" applyNumberFormat="1" applyFont="1" applyFill="1" applyBorder="1" applyAlignment="1">
      <alignment horizontal="right" vertical="center"/>
    </xf>
    <xf numFmtId="165" fontId="8" fillId="0" borderId="0" xfId="31" applyNumberFormat="1" applyFont="1" applyFill="1" applyAlignment="1">
      <alignment horizontal="right" vertical="center"/>
    </xf>
    <xf numFmtId="0" fontId="8" fillId="0" borderId="0" xfId="42" applyFont="1" applyAlignment="1">
      <alignment vertical="center"/>
    </xf>
    <xf numFmtId="0" fontId="8" fillId="0" borderId="10" xfId="42" applyFont="1" applyBorder="1" applyAlignment="1">
      <alignment horizontal="left" vertical="center"/>
    </xf>
    <xf numFmtId="0" fontId="8" fillId="0" borderId="10" xfId="42" applyFont="1" applyBorder="1" applyAlignment="1">
      <alignment horizontal="center" vertical="center"/>
    </xf>
    <xf numFmtId="0" fontId="8" fillId="0" borderId="10" xfId="42" applyFont="1" applyBorder="1" applyAlignment="1">
      <alignment horizontal="centerContinuous" vertical="center"/>
    </xf>
    <xf numFmtId="165" fontId="8" fillId="0" borderId="10" xfId="31" applyNumberFormat="1" applyFont="1" applyFill="1" applyBorder="1" applyAlignment="1">
      <alignment horizontal="right" vertical="center"/>
    </xf>
    <xf numFmtId="165" fontId="8" fillId="0" borderId="11" xfId="31" applyNumberFormat="1" applyFont="1" applyFill="1" applyBorder="1" applyAlignment="1">
      <alignment horizontal="right" vertical="center"/>
    </xf>
    <xf numFmtId="165" fontId="8" fillId="0" borderId="0" xfId="21" applyNumberFormat="1" applyFont="1" applyBorder="1" applyAlignment="1">
      <alignment horizontal="right" vertical="center"/>
    </xf>
    <xf numFmtId="165" fontId="8" fillId="0" borderId="0" xfId="21" applyNumberFormat="1" applyFont="1" applyFill="1" applyBorder="1" applyAlignment="1">
      <alignment horizontal="right" vertical="center"/>
    </xf>
    <xf numFmtId="165" fontId="8" fillId="0" borderId="0" xfId="31" applyNumberFormat="1" applyFont="1" applyFill="1" applyBorder="1" applyAlignment="1">
      <alignment horizontal="center" vertical="center"/>
    </xf>
    <xf numFmtId="0" fontId="6" fillId="0" borderId="0" xfId="42" applyFont="1" applyAlignment="1">
      <alignment horizontal="left" vertical="center"/>
    </xf>
    <xf numFmtId="0" fontId="27" fillId="0" borderId="0" xfId="42" applyFont="1" applyAlignment="1">
      <alignment horizontal="center" vertical="center"/>
    </xf>
    <xf numFmtId="40" fontId="8" fillId="0" borderId="0" xfId="56" applyNumberFormat="1" applyFont="1" applyAlignment="1">
      <alignment vertical="center"/>
    </xf>
    <xf numFmtId="0" fontId="6" fillId="0" borderId="0" xfId="0" applyFont="1" applyAlignment="1">
      <alignment vertical="center"/>
    </xf>
    <xf numFmtId="165" fontId="6" fillId="0" borderId="0" xfId="0" applyNumberFormat="1" applyFont="1" applyAlignment="1">
      <alignment vertical="center"/>
    </xf>
    <xf numFmtId="40" fontId="6" fillId="0" borderId="0" xfId="56" applyNumberFormat="1" applyFont="1" applyAlignment="1">
      <alignment horizontal="left" vertical="center"/>
    </xf>
    <xf numFmtId="165" fontId="6" fillId="0" borderId="0" xfId="21" applyNumberFormat="1" applyFont="1" applyBorder="1" applyAlignment="1">
      <alignment horizontal="right" vertical="center"/>
    </xf>
    <xf numFmtId="0" fontId="6" fillId="0" borderId="0" xfId="0" applyFont="1" applyAlignment="1">
      <alignment horizontal="right" vertical="center"/>
    </xf>
    <xf numFmtId="165" fontId="6" fillId="0" borderId="10" xfId="21" applyNumberFormat="1" applyFont="1" applyBorder="1" applyAlignment="1">
      <alignment horizontal="right" vertical="center"/>
    </xf>
    <xf numFmtId="165" fontId="6" fillId="0" borderId="0" xfId="0" applyNumberFormat="1" applyFont="1" applyAlignment="1">
      <alignment horizontal="right" vertical="center"/>
    </xf>
    <xf numFmtId="0" fontId="32" fillId="0" borderId="0" xfId="0" applyFont="1" applyAlignment="1">
      <alignment horizontal="right" vertical="center" wrapText="1"/>
    </xf>
    <xf numFmtId="3" fontId="32" fillId="0" borderId="0" xfId="0" applyNumberFormat="1" applyFont="1" applyAlignment="1">
      <alignment horizontal="right" vertical="center" wrapText="1"/>
    </xf>
    <xf numFmtId="40" fontId="6" fillId="0" borderId="0" xfId="56" applyNumberFormat="1" applyFont="1" applyAlignment="1">
      <alignment vertical="center"/>
    </xf>
    <xf numFmtId="165" fontId="6" fillId="0" borderId="0" xfId="21" applyNumberFormat="1" applyFont="1" applyFill="1" applyAlignment="1">
      <alignment horizontal="right" vertical="center"/>
    </xf>
    <xf numFmtId="165" fontId="6" fillId="0" borderId="0" xfId="26" applyNumberFormat="1" applyFont="1" applyFill="1" applyAlignment="1">
      <alignment horizontal="right" vertical="center"/>
    </xf>
    <xf numFmtId="0" fontId="6" fillId="0" borderId="0" xfId="0" applyFont="1" applyAlignment="1">
      <alignment horizontal="center" vertical="center"/>
    </xf>
    <xf numFmtId="165" fontId="6" fillId="0" borderId="10" xfId="26" applyNumberFormat="1" applyFont="1" applyFill="1" applyBorder="1" applyAlignment="1">
      <alignment horizontal="right" vertical="center"/>
    </xf>
    <xf numFmtId="165" fontId="6" fillId="0" borderId="0" xfId="21" applyNumberFormat="1" applyFont="1" applyFill="1" applyBorder="1" applyAlignment="1">
      <alignment vertical="center"/>
    </xf>
    <xf numFmtId="165" fontId="6" fillId="0" borderId="0" xfId="21" applyNumberFormat="1" applyFont="1" applyFill="1" applyBorder="1" applyAlignment="1">
      <alignment horizontal="right" vertical="center"/>
    </xf>
    <xf numFmtId="0" fontId="6" fillId="0" borderId="0" xfId="55" applyFont="1" applyAlignment="1">
      <alignment vertical="center"/>
    </xf>
    <xf numFmtId="0" fontId="8" fillId="0" borderId="0" xfId="55" applyFont="1" applyAlignment="1">
      <alignment vertical="center"/>
    </xf>
    <xf numFmtId="0" fontId="26" fillId="0" borderId="0" xfId="42" applyFont="1" applyAlignment="1">
      <alignment horizontal="left" vertical="center"/>
    </xf>
    <xf numFmtId="0" fontId="33" fillId="0" borderId="0" xfId="0" applyFont="1" applyAlignment="1">
      <alignment horizontal="right" vertical="center"/>
    </xf>
    <xf numFmtId="0" fontId="7" fillId="0" borderId="0" xfId="42" applyFont="1" applyAlignment="1">
      <alignment horizontal="left" vertical="center"/>
    </xf>
    <xf numFmtId="0" fontId="8" fillId="0" borderId="0" xfId="55" applyFont="1" applyAlignment="1">
      <alignment horizontal="left" vertical="center"/>
    </xf>
    <xf numFmtId="165" fontId="6" fillId="0" borderId="0" xfId="20" applyNumberFormat="1" applyFont="1" applyBorder="1" applyAlignment="1">
      <alignment horizontal="right" vertical="center"/>
    </xf>
    <xf numFmtId="165" fontId="6" fillId="0" borderId="10" xfId="20" applyNumberFormat="1" applyFont="1" applyBorder="1" applyAlignment="1">
      <alignment horizontal="right" vertical="center"/>
    </xf>
    <xf numFmtId="0" fontId="6" fillId="0" borderId="0" xfId="0" applyFont="1" applyAlignment="1">
      <alignment horizontal="left" vertical="center" wrapText="1"/>
    </xf>
    <xf numFmtId="168" fontId="6" fillId="0" borderId="0" xfId="0" applyNumberFormat="1" applyFont="1" applyAlignment="1">
      <alignment horizontal="right" vertical="center"/>
    </xf>
    <xf numFmtId="0" fontId="8" fillId="0" borderId="0" xfId="0" applyFont="1" applyAlignment="1">
      <alignment vertical="center"/>
    </xf>
    <xf numFmtId="169" fontId="33" fillId="0" borderId="0" xfId="21" applyNumberFormat="1" applyFont="1" applyFill="1" applyBorder="1" applyAlignment="1">
      <alignment vertical="center"/>
    </xf>
    <xf numFmtId="0" fontId="6" fillId="0" borderId="0" xfId="36" applyFont="1" applyAlignment="1">
      <alignment vertical="center"/>
    </xf>
    <xf numFmtId="0" fontId="6" fillId="0" borderId="0" xfId="36" applyFont="1" applyAlignment="1">
      <alignment horizontal="left" vertical="center"/>
    </xf>
    <xf numFmtId="0" fontId="6" fillId="0" borderId="0" xfId="36" applyFont="1" applyAlignment="1">
      <alignment horizontal="center" vertical="center"/>
    </xf>
    <xf numFmtId="166" fontId="6" fillId="0" borderId="0" xfId="36" applyNumberFormat="1" applyFont="1" applyAlignment="1">
      <alignment vertical="center"/>
    </xf>
    <xf numFmtId="0" fontId="32" fillId="0" borderId="0" xfId="0" applyFont="1" applyAlignment="1">
      <alignment vertical="center"/>
    </xf>
    <xf numFmtId="0" fontId="8" fillId="0" borderId="0" xfId="0" applyFont="1" applyAlignment="1">
      <alignment horizontal="left" vertical="center"/>
    </xf>
    <xf numFmtId="165" fontId="6" fillId="0" borderId="0" xfId="33" applyNumberFormat="1" applyFont="1" applyFill="1" applyAlignment="1">
      <alignment vertical="center"/>
    </xf>
    <xf numFmtId="165" fontId="6" fillId="0" borderId="0" xfId="33" applyNumberFormat="1" applyFont="1" applyFill="1" applyAlignment="1">
      <alignment horizontal="right" vertical="center"/>
    </xf>
    <xf numFmtId="166" fontId="6" fillId="0" borderId="0" xfId="0" applyNumberFormat="1" applyFont="1" applyAlignment="1">
      <alignment vertical="center"/>
    </xf>
    <xf numFmtId="166" fontId="8" fillId="0" borderId="0" xfId="0" applyNumberFormat="1" applyFont="1" applyAlignment="1">
      <alignment horizontal="left" vertical="center"/>
    </xf>
    <xf numFmtId="165" fontId="8" fillId="0" borderId="0" xfId="33" applyNumberFormat="1" applyFont="1" applyFill="1" applyAlignment="1">
      <alignment vertical="center"/>
    </xf>
    <xf numFmtId="165" fontId="8" fillId="0" borderId="0" xfId="33" applyNumberFormat="1" applyFont="1" applyFill="1" applyAlignment="1">
      <alignment horizontal="right" vertical="center"/>
    </xf>
    <xf numFmtId="166" fontId="8" fillId="0" borderId="10" xfId="0" applyNumberFormat="1" applyFont="1" applyBorder="1" applyAlignment="1">
      <alignment horizontal="left" vertical="center"/>
    </xf>
    <xf numFmtId="165" fontId="8" fillId="0" borderId="10" xfId="33" applyNumberFormat="1" applyFont="1" applyFill="1" applyBorder="1" applyAlignment="1">
      <alignment vertical="center"/>
    </xf>
    <xf numFmtId="165" fontId="8" fillId="0" borderId="10" xfId="33" applyNumberFormat="1" applyFont="1" applyFill="1" applyBorder="1" applyAlignment="1">
      <alignment horizontal="right" vertical="center"/>
    </xf>
    <xf numFmtId="165" fontId="6" fillId="0" borderId="10" xfId="0" applyNumberFormat="1" applyFont="1" applyBorder="1" applyAlignment="1">
      <alignment horizontal="right" vertical="center"/>
    </xf>
    <xf numFmtId="165" fontId="8" fillId="0" borderId="0" xfId="33" applyNumberFormat="1" applyFont="1" applyFill="1" applyBorder="1" applyAlignment="1">
      <alignment vertical="center"/>
    </xf>
    <xf numFmtId="165" fontId="8" fillId="0" borderId="0" xfId="33" applyNumberFormat="1" applyFont="1" applyFill="1" applyBorder="1" applyAlignment="1">
      <alignment horizontal="right" vertical="center"/>
    </xf>
    <xf numFmtId="166" fontId="8" fillId="0" borderId="10" xfId="0" applyNumberFormat="1" applyFont="1" applyBorder="1" applyAlignment="1">
      <alignment horizontal="right" vertical="center"/>
    </xf>
    <xf numFmtId="0" fontId="8" fillId="0" borderId="10" xfId="55" applyFont="1" applyBorder="1" applyAlignment="1">
      <alignment horizontal="right" vertical="center"/>
    </xf>
    <xf numFmtId="0" fontId="6" fillId="0" borderId="0" xfId="55" applyFont="1" applyAlignment="1">
      <alignment horizontal="centerContinuous" vertical="center"/>
    </xf>
    <xf numFmtId="0" fontId="6" fillId="0" borderId="0" xfId="55" applyFont="1" applyAlignment="1">
      <alignment horizontal="right" vertical="center"/>
    </xf>
    <xf numFmtId="168" fontId="8" fillId="0" borderId="0" xfId="45" applyNumberFormat="1" applyFont="1" applyFill="1" applyBorder="1" applyAlignment="1">
      <alignment horizontal="center" vertical="center"/>
    </xf>
    <xf numFmtId="168" fontId="8" fillId="0" borderId="0" xfId="45" applyNumberFormat="1" applyFont="1" applyBorder="1" applyAlignment="1">
      <alignment horizontal="right" vertical="center"/>
    </xf>
    <xf numFmtId="165" fontId="8" fillId="0" borderId="0" xfId="45" applyNumberFormat="1" applyFont="1" applyAlignment="1">
      <alignment horizontal="right" vertical="center"/>
    </xf>
    <xf numFmtId="168" fontId="8" fillId="0" borderId="0" xfId="45" applyNumberFormat="1" applyFont="1" applyFill="1" applyBorder="1" applyAlignment="1">
      <alignment horizontal="right" vertical="center"/>
    </xf>
    <xf numFmtId="165" fontId="8" fillId="0" borderId="0" xfId="45" applyNumberFormat="1" applyFont="1" applyBorder="1" applyAlignment="1">
      <alignment horizontal="right" vertical="center"/>
    </xf>
    <xf numFmtId="0" fontId="8" fillId="0" borderId="0" xfId="55" applyFont="1" applyAlignment="1">
      <alignment horizontal="right" vertical="center"/>
    </xf>
    <xf numFmtId="165" fontId="8" fillId="0" borderId="0" xfId="45" applyNumberFormat="1" applyFont="1" applyFill="1" applyAlignment="1">
      <alignment horizontal="right" vertical="center"/>
    </xf>
    <xf numFmtId="165" fontId="8" fillId="0" borderId="0" xfId="0" applyNumberFormat="1" applyFont="1" applyAlignment="1">
      <alignment horizontal="right" vertical="center"/>
    </xf>
    <xf numFmtId="165" fontId="8" fillId="0" borderId="10" xfId="45" applyNumberFormat="1" applyFont="1" applyBorder="1" applyAlignment="1">
      <alignment horizontal="right" vertical="center"/>
    </xf>
    <xf numFmtId="165" fontId="8" fillId="0" borderId="10" xfId="0" applyNumberFormat="1" applyFont="1" applyBorder="1" applyAlignment="1">
      <alignment horizontal="right" vertical="center"/>
    </xf>
    <xf numFmtId="165" fontId="6" fillId="0" borderId="0" xfId="45" applyNumberFormat="1" applyFont="1" applyBorder="1" applyAlignment="1">
      <alignment horizontal="right" vertical="center"/>
    </xf>
    <xf numFmtId="168" fontId="6" fillId="0" borderId="0" xfId="45" applyNumberFormat="1" applyFont="1" applyFill="1" applyBorder="1" applyAlignment="1">
      <alignment horizontal="center" vertical="center"/>
    </xf>
    <xf numFmtId="168" fontId="6" fillId="0" borderId="0" xfId="45" applyNumberFormat="1" applyFont="1" applyFill="1" applyBorder="1" applyAlignment="1">
      <alignment horizontal="right" vertical="center"/>
    </xf>
    <xf numFmtId="168" fontId="6" fillId="0" borderId="0" xfId="45" applyNumberFormat="1" applyFont="1" applyBorder="1" applyAlignment="1">
      <alignment horizontal="right" vertical="center"/>
    </xf>
    <xf numFmtId="165" fontId="6" fillId="0" borderId="0" xfId="45" applyNumberFormat="1" applyFont="1" applyAlignment="1">
      <alignment horizontal="right" vertical="center"/>
    </xf>
    <xf numFmtId="164" fontId="6" fillId="0" borderId="0" xfId="45" applyFont="1" applyFill="1" applyBorder="1" applyAlignment="1">
      <alignment vertical="center"/>
    </xf>
    <xf numFmtId="165" fontId="6" fillId="0" borderId="0" xfId="45" applyNumberFormat="1" applyFont="1" applyFill="1" applyBorder="1" applyAlignment="1">
      <alignment vertical="center"/>
    </xf>
    <xf numFmtId="165" fontId="6" fillId="0" borderId="0" xfId="33" applyNumberFormat="1" applyFont="1" applyBorder="1" applyAlignment="1">
      <alignment horizontal="right" vertical="center"/>
    </xf>
    <xf numFmtId="166" fontId="6" fillId="0" borderId="0" xfId="0" applyNumberFormat="1" applyFont="1" applyAlignment="1">
      <alignment horizontal="right" vertical="center"/>
    </xf>
    <xf numFmtId="165" fontId="6" fillId="0" borderId="10" xfId="21" applyNumberFormat="1" applyFont="1" applyFill="1" applyBorder="1" applyAlignment="1">
      <alignment horizontal="right" vertical="center"/>
    </xf>
    <xf numFmtId="164" fontId="6" fillId="0" borderId="0" xfId="45" applyFont="1" applyFill="1" applyBorder="1" applyAlignment="1">
      <alignment horizontal="right" vertical="center"/>
    </xf>
    <xf numFmtId="165" fontId="6" fillId="0" borderId="10" xfId="45" applyNumberFormat="1" applyFont="1" applyFill="1" applyBorder="1" applyAlignment="1">
      <alignment vertical="center"/>
    </xf>
    <xf numFmtId="165" fontId="6" fillId="0" borderId="10" xfId="21" applyNumberFormat="1" applyFont="1" applyFill="1" applyBorder="1" applyAlignment="1">
      <alignment vertical="center"/>
    </xf>
    <xf numFmtId="165" fontId="6" fillId="0" borderId="12" xfId="45" applyNumberFormat="1" applyFont="1" applyFill="1" applyBorder="1" applyAlignment="1">
      <alignment vertical="center"/>
    </xf>
    <xf numFmtId="164" fontId="6" fillId="0" borderId="0" xfId="45" applyFont="1" applyFill="1" applyBorder="1" applyAlignment="1">
      <alignment horizontal="center" vertical="center"/>
    </xf>
    <xf numFmtId="165" fontId="32" fillId="0" borderId="0" xfId="0" applyNumberFormat="1" applyFont="1" applyAlignment="1">
      <alignment vertical="center"/>
    </xf>
    <xf numFmtId="166" fontId="6" fillId="0" borderId="10" xfId="0" applyNumberFormat="1" applyFont="1" applyBorder="1" applyAlignment="1">
      <alignment horizontal="left" vertical="center"/>
    </xf>
    <xf numFmtId="165" fontId="6" fillId="0" borderId="10" xfId="33" applyNumberFormat="1" applyFont="1" applyFill="1" applyBorder="1" applyAlignment="1">
      <alignment vertical="center"/>
    </xf>
    <xf numFmtId="165" fontId="6" fillId="0" borderId="10" xfId="33" applyNumberFormat="1" applyFont="1" applyFill="1" applyBorder="1" applyAlignment="1">
      <alignment horizontal="right" vertical="center"/>
    </xf>
    <xf numFmtId="0" fontId="32" fillId="0" borderId="0" xfId="0" quotePrefix="1" applyFont="1" applyAlignment="1">
      <alignment vertical="center"/>
    </xf>
    <xf numFmtId="0" fontId="8" fillId="0" borderId="0" xfId="55" applyFont="1" applyAlignment="1">
      <alignment horizontal="centerContinuous" vertical="center"/>
    </xf>
    <xf numFmtId="165" fontId="8" fillId="0" borderId="0" xfId="45" applyNumberFormat="1" applyFont="1" applyFill="1" applyBorder="1" applyAlignment="1">
      <alignment horizontal="right" vertical="center"/>
    </xf>
    <xf numFmtId="165" fontId="8" fillId="0" borderId="0" xfId="55" applyNumberFormat="1" applyFont="1" applyAlignment="1">
      <alignment horizontal="right" vertical="center"/>
    </xf>
    <xf numFmtId="0" fontId="6" fillId="0" borderId="0" xfId="0" applyFont="1" applyAlignment="1">
      <alignment horizontal="right" vertical="center" wrapText="1"/>
    </xf>
    <xf numFmtId="165" fontId="6" fillId="0" borderId="0" xfId="33" applyNumberFormat="1" applyFont="1" applyFill="1" applyBorder="1" applyAlignment="1">
      <alignment vertical="center"/>
    </xf>
    <xf numFmtId="165" fontId="6" fillId="0" borderId="0" xfId="33" applyNumberFormat="1" applyFont="1" applyFill="1" applyBorder="1" applyAlignment="1">
      <alignment horizontal="right" vertical="center"/>
    </xf>
    <xf numFmtId="165" fontId="6" fillId="0" borderId="12" xfId="0" applyNumberFormat="1" applyFont="1" applyBorder="1" applyAlignment="1">
      <alignment horizontal="right" vertical="center"/>
    </xf>
    <xf numFmtId="166" fontId="6" fillId="0" borderId="0" xfId="0" quotePrefix="1" applyNumberFormat="1" applyFont="1" applyAlignment="1">
      <alignment vertical="center"/>
    </xf>
    <xf numFmtId="0" fontId="31" fillId="0" borderId="0" xfId="42" applyFont="1" applyAlignment="1">
      <alignment horizontal="left" vertical="center"/>
    </xf>
    <xf numFmtId="0" fontId="32" fillId="0" borderId="0" xfId="39" applyFont="1" applyAlignment="1">
      <alignment vertical="center"/>
    </xf>
    <xf numFmtId="0" fontId="32" fillId="0" borderId="0" xfId="39" applyFont="1" applyAlignment="1">
      <alignment horizontal="center" vertical="center"/>
    </xf>
    <xf numFmtId="0" fontId="31" fillId="0" borderId="10" xfId="42" applyFont="1" applyBorder="1" applyAlignment="1">
      <alignment horizontal="left" vertical="center"/>
    </xf>
    <xf numFmtId="0" fontId="32" fillId="0" borderId="10" xfId="39" applyFont="1" applyBorder="1" applyAlignment="1">
      <alignment vertical="center"/>
    </xf>
    <xf numFmtId="0" fontId="32" fillId="0" borderId="10" xfId="39" applyFont="1" applyBorder="1" applyAlignment="1">
      <alignment horizontal="center" vertical="center"/>
    </xf>
    <xf numFmtId="0" fontId="31" fillId="0" borderId="0" xfId="39" quotePrefix="1" applyFont="1" applyAlignment="1">
      <alignment vertical="center"/>
    </xf>
    <xf numFmtId="0" fontId="31" fillId="0" borderId="0" xfId="39" applyFont="1" applyAlignment="1">
      <alignment horizontal="justify" vertical="center" wrapText="1"/>
    </xf>
    <xf numFmtId="0" fontId="31" fillId="0" borderId="0" xfId="39" applyFont="1" applyAlignment="1">
      <alignment horizontal="center" vertical="center" wrapText="1"/>
    </xf>
    <xf numFmtId="0" fontId="31" fillId="0" borderId="0" xfId="39" applyFont="1" applyAlignment="1">
      <alignment vertical="center" wrapText="1"/>
    </xf>
    <xf numFmtId="166" fontId="31" fillId="0" borderId="10" xfId="39" applyNumberFormat="1" applyFont="1" applyBorder="1" applyAlignment="1">
      <alignment horizontal="center" vertical="center"/>
    </xf>
    <xf numFmtId="0" fontId="31" fillId="0" borderId="0" xfId="42" applyFont="1" applyAlignment="1">
      <alignment vertical="center"/>
    </xf>
    <xf numFmtId="0" fontId="32" fillId="0" borderId="0" xfId="55" applyFont="1" applyAlignment="1">
      <alignment vertical="center"/>
    </xf>
    <xf numFmtId="165" fontId="6" fillId="0" borderId="0" xfId="27" applyNumberFormat="1" applyFont="1" applyFill="1" applyAlignment="1">
      <alignment horizontal="right" vertical="center"/>
    </xf>
    <xf numFmtId="167" fontId="32" fillId="0" borderId="0" xfId="24" applyNumberFormat="1" applyFont="1" applyFill="1" applyBorder="1" applyAlignment="1">
      <alignment horizontal="right" vertical="center" wrapText="1"/>
    </xf>
    <xf numFmtId="167" fontId="32" fillId="0" borderId="0" xfId="24" applyNumberFormat="1" applyFont="1" applyFill="1" applyAlignment="1">
      <alignment vertical="center"/>
    </xf>
    <xf numFmtId="165" fontId="32" fillId="0" borderId="0" xfId="27" applyNumberFormat="1" applyFont="1" applyFill="1" applyAlignment="1">
      <alignment horizontal="right" vertical="center"/>
    </xf>
    <xf numFmtId="165" fontId="32" fillId="0" borderId="0" xfId="27" applyNumberFormat="1" applyFont="1" applyFill="1" applyAlignment="1">
      <alignment horizontal="center" vertical="center"/>
    </xf>
    <xf numFmtId="165" fontId="32" fillId="0" borderId="0" xfId="27" applyNumberFormat="1" applyFont="1" applyFill="1" applyBorder="1" applyAlignment="1">
      <alignment horizontal="right" vertical="center"/>
    </xf>
    <xf numFmtId="166" fontId="32" fillId="0" borderId="0" xfId="24" applyNumberFormat="1" applyFont="1" applyFill="1" applyAlignment="1">
      <alignment vertical="center"/>
    </xf>
    <xf numFmtId="165" fontId="32" fillId="0" borderId="10" xfId="27" applyNumberFormat="1" applyFont="1" applyFill="1" applyBorder="1" applyAlignment="1">
      <alignment horizontal="right" vertical="center"/>
    </xf>
    <xf numFmtId="166" fontId="32" fillId="0" borderId="0" xfId="39" applyNumberFormat="1" applyFont="1" applyAlignment="1">
      <alignment horizontal="left" vertical="center"/>
    </xf>
    <xf numFmtId="0" fontId="32" fillId="0" borderId="0" xfId="43" applyFont="1" applyAlignment="1">
      <alignment vertical="center"/>
    </xf>
    <xf numFmtId="0" fontId="32" fillId="0" borderId="0" xfId="42" applyFont="1" applyAlignment="1">
      <alignment vertical="center"/>
    </xf>
    <xf numFmtId="165" fontId="32" fillId="0" borderId="0" xfId="32" applyNumberFormat="1" applyFont="1" applyFill="1" applyBorder="1" applyAlignment="1">
      <alignment horizontal="right" vertical="center"/>
    </xf>
    <xf numFmtId="165" fontId="32" fillId="0" borderId="10" xfId="32" applyNumberFormat="1" applyFont="1" applyFill="1" applyBorder="1" applyAlignment="1">
      <alignment horizontal="right" vertical="center"/>
    </xf>
    <xf numFmtId="166" fontId="32" fillId="0" borderId="10" xfId="24" applyNumberFormat="1" applyFont="1" applyFill="1" applyBorder="1" applyAlignment="1">
      <alignment vertical="center"/>
    </xf>
    <xf numFmtId="166" fontId="32" fillId="0" borderId="0" xfId="24" applyNumberFormat="1" applyFont="1" applyFill="1" applyBorder="1" applyAlignment="1">
      <alignment vertical="center"/>
    </xf>
    <xf numFmtId="166" fontId="6" fillId="0" borderId="10" xfId="36" applyNumberFormat="1" applyFont="1" applyBorder="1" applyAlignment="1">
      <alignment horizontal="left" vertical="center"/>
    </xf>
    <xf numFmtId="0" fontId="31" fillId="0" borderId="0" xfId="55" applyFont="1" applyAlignment="1">
      <alignment vertical="center"/>
    </xf>
    <xf numFmtId="166" fontId="31" fillId="0" borderId="0" xfId="39" applyNumberFormat="1" applyFont="1" applyAlignment="1">
      <alignment horizontal="left" vertical="center"/>
    </xf>
    <xf numFmtId="165" fontId="32" fillId="0" borderId="0" xfId="39" applyNumberFormat="1" applyFont="1" applyAlignment="1">
      <alignment horizontal="right" vertical="center"/>
    </xf>
    <xf numFmtId="165" fontId="32" fillId="0" borderId="10" xfId="39" applyNumberFormat="1" applyFont="1" applyBorder="1" applyAlignment="1">
      <alignment horizontal="right" vertical="center"/>
    </xf>
    <xf numFmtId="0" fontId="32" fillId="0" borderId="0" xfId="39" applyFont="1" applyAlignment="1">
      <alignment horizontal="left" vertical="center"/>
    </xf>
    <xf numFmtId="0" fontId="31" fillId="0" borderId="0" xfId="0" applyFont="1" applyAlignment="1">
      <alignment vertical="center"/>
    </xf>
    <xf numFmtId="166" fontId="32" fillId="0" borderId="0" xfId="39" applyNumberFormat="1" applyFont="1" applyAlignment="1">
      <alignment vertical="center"/>
    </xf>
    <xf numFmtId="166" fontId="32" fillId="0" borderId="0" xfId="39" quotePrefix="1" applyNumberFormat="1" applyFont="1" applyAlignment="1">
      <alignment horizontal="left" vertical="center"/>
    </xf>
    <xf numFmtId="166" fontId="32" fillId="0" borderId="12" xfId="24" applyNumberFormat="1" applyFont="1" applyFill="1" applyBorder="1" applyAlignment="1">
      <alignment vertical="center"/>
    </xf>
    <xf numFmtId="166" fontId="31" fillId="0" borderId="0" xfId="39" quotePrefix="1" applyNumberFormat="1" applyFont="1" applyAlignment="1">
      <alignment horizontal="left" vertical="center"/>
    </xf>
    <xf numFmtId="0" fontId="32" fillId="0" borderId="0" xfId="35" applyFont="1" applyAlignment="1">
      <alignment vertical="center"/>
    </xf>
    <xf numFmtId="0" fontId="32" fillId="0" borderId="0" xfId="42" applyFont="1" applyAlignment="1">
      <alignment horizontal="left" vertical="center"/>
    </xf>
    <xf numFmtId="0" fontId="32" fillId="0" borderId="0" xfId="35" applyFont="1" applyAlignment="1">
      <alignment horizontal="center" vertical="center"/>
    </xf>
    <xf numFmtId="0" fontId="32" fillId="0" borderId="0" xfId="39" applyFont="1" applyAlignment="1">
      <alignment horizontal="right" vertical="center"/>
    </xf>
    <xf numFmtId="165" fontId="6" fillId="0" borderId="0" xfId="26" applyNumberFormat="1" applyFont="1" applyFill="1" applyAlignment="1">
      <alignment horizontal="right" vertical="center" wrapText="1"/>
    </xf>
    <xf numFmtId="165" fontId="6" fillId="0" borderId="0" xfId="26" applyNumberFormat="1" applyFont="1" applyFill="1" applyBorder="1" applyAlignment="1">
      <alignment horizontal="right" vertical="center" wrapText="1"/>
    </xf>
    <xf numFmtId="166" fontId="31" fillId="0" borderId="0" xfId="39" applyNumberFormat="1" applyFont="1" applyAlignment="1">
      <alignment horizontal="center" vertical="center"/>
    </xf>
    <xf numFmtId="0" fontId="31" fillId="0" borderId="10" xfId="36" applyFont="1" applyBorder="1" applyAlignment="1">
      <alignment horizontal="left" vertical="center"/>
    </xf>
    <xf numFmtId="165" fontId="8" fillId="0" borderId="0" xfId="31" quotePrefix="1" applyNumberFormat="1" applyFont="1" applyFill="1" applyBorder="1" applyAlignment="1">
      <alignment horizontal="center" vertical="center"/>
    </xf>
    <xf numFmtId="165" fontId="6" fillId="0" borderId="0" xfId="21" applyNumberFormat="1" applyFont="1" applyFill="1" applyAlignment="1">
      <alignment vertical="center"/>
    </xf>
    <xf numFmtId="165" fontId="6" fillId="0" borderId="0" xfId="26" applyNumberFormat="1" applyFont="1" applyFill="1" applyBorder="1" applyAlignment="1">
      <alignment horizontal="right" vertical="center"/>
    </xf>
    <xf numFmtId="165" fontId="6" fillId="0" borderId="0" xfId="19" applyNumberFormat="1" applyFont="1" applyFill="1" applyAlignment="1">
      <alignment horizontal="right" vertical="top" wrapText="1"/>
    </xf>
    <xf numFmtId="165" fontId="6" fillId="0" borderId="0" xfId="19" applyNumberFormat="1" applyFont="1" applyFill="1" applyBorder="1" applyAlignment="1">
      <alignment horizontal="right" vertical="top" wrapText="1"/>
    </xf>
    <xf numFmtId="165" fontId="6" fillId="0" borderId="0" xfId="19" applyNumberFormat="1" applyFont="1" applyFill="1" applyAlignment="1">
      <alignment vertical="top"/>
    </xf>
    <xf numFmtId="165" fontId="6" fillId="0" borderId="0" xfId="19" applyNumberFormat="1" applyFont="1" applyFill="1" applyBorder="1" applyAlignment="1">
      <alignment vertical="top"/>
    </xf>
    <xf numFmtId="165" fontId="6" fillId="0" borderId="12" xfId="21" applyNumberFormat="1" applyFont="1" applyFill="1" applyBorder="1" applyAlignment="1">
      <alignment horizontal="right" vertical="center"/>
    </xf>
    <xf numFmtId="0" fontId="6" fillId="0" borderId="10" xfId="55" applyFont="1" applyBorder="1" applyAlignment="1">
      <alignment vertical="center"/>
    </xf>
    <xf numFmtId="0" fontId="6" fillId="0" borderId="10" xfId="42" applyFont="1" applyBorder="1" applyAlignment="1">
      <alignment vertical="center"/>
    </xf>
    <xf numFmtId="0" fontId="26" fillId="0" borderId="10" xfId="42" applyFont="1" applyBorder="1" applyAlignment="1">
      <alignment horizontal="left" vertical="center"/>
    </xf>
    <xf numFmtId="0" fontId="33" fillId="0" borderId="10" xfId="0" applyFont="1" applyBorder="1" applyAlignment="1">
      <alignment horizontal="right" vertical="center"/>
    </xf>
    <xf numFmtId="165" fontId="6" fillId="0" borderId="0" xfId="20" applyNumberFormat="1" applyFont="1" applyFill="1" applyBorder="1" applyAlignment="1">
      <alignment horizontal="right" vertical="center"/>
    </xf>
    <xf numFmtId="165" fontId="6" fillId="0" borderId="10" xfId="20" applyNumberFormat="1" applyFont="1" applyFill="1" applyBorder="1" applyAlignment="1">
      <alignment horizontal="right" vertical="center"/>
    </xf>
    <xf numFmtId="172" fontId="6" fillId="0" borderId="0" xfId="19" applyNumberFormat="1" applyFont="1" applyFill="1" applyAlignment="1">
      <alignment horizontal="right" vertical="center"/>
    </xf>
    <xf numFmtId="165" fontId="6" fillId="0" borderId="0" xfId="20" applyNumberFormat="1" applyFont="1" applyFill="1" applyAlignment="1">
      <alignment horizontal="right" vertical="center" wrapText="1"/>
    </xf>
    <xf numFmtId="165" fontId="6" fillId="0" borderId="0" xfId="20" applyNumberFormat="1" applyFont="1" applyFill="1" applyBorder="1" applyAlignment="1">
      <alignment horizontal="right" vertical="center" wrapText="1"/>
    </xf>
    <xf numFmtId="165" fontId="6" fillId="0" borderId="0" xfId="20" applyNumberFormat="1" applyFont="1" applyFill="1" applyAlignment="1">
      <alignment vertical="center"/>
    </xf>
    <xf numFmtId="165" fontId="6" fillId="0" borderId="0" xfId="20" applyNumberFormat="1" applyFont="1" applyFill="1" applyBorder="1" applyAlignment="1">
      <alignment vertical="center"/>
    </xf>
    <xf numFmtId="0" fontId="8" fillId="0" borderId="0" xfId="0" applyFont="1" applyAlignment="1">
      <alignment horizontal="right" vertical="center"/>
    </xf>
    <xf numFmtId="165" fontId="6" fillId="0" borderId="0" xfId="27" applyNumberFormat="1" applyFont="1" applyFill="1" applyBorder="1" applyAlignment="1">
      <alignment horizontal="right" vertical="center"/>
    </xf>
    <xf numFmtId="165" fontId="6" fillId="0" borderId="0" xfId="20" applyNumberFormat="1" applyFont="1" applyFill="1" applyAlignment="1">
      <alignment horizontal="right" vertical="center"/>
    </xf>
    <xf numFmtId="165" fontId="6" fillId="0" borderId="0" xfId="39" applyNumberFormat="1" applyFont="1" applyAlignment="1">
      <alignment horizontal="right" vertical="center"/>
    </xf>
    <xf numFmtId="166" fontId="6" fillId="0" borderId="0" xfId="24" applyNumberFormat="1" applyFont="1" applyFill="1" applyBorder="1" applyAlignment="1">
      <alignment vertical="center"/>
    </xf>
    <xf numFmtId="165" fontId="6" fillId="0" borderId="10" xfId="39" applyNumberFormat="1" applyFont="1" applyBorder="1" applyAlignment="1">
      <alignment horizontal="right" vertical="center"/>
    </xf>
    <xf numFmtId="173" fontId="6" fillId="0" borderId="0" xfId="20" applyNumberFormat="1" applyFont="1" applyFill="1" applyAlignment="1">
      <alignment horizontal="right" vertical="center"/>
    </xf>
    <xf numFmtId="173" fontId="6" fillId="0" borderId="0" xfId="19" applyNumberFormat="1" applyFont="1" applyFill="1" applyAlignment="1">
      <alignment horizontal="right" vertical="center"/>
    </xf>
    <xf numFmtId="173" fontId="6" fillId="0" borderId="0" xfId="20" applyNumberFormat="1" applyFont="1" applyFill="1" applyAlignment="1">
      <alignment vertical="center"/>
    </xf>
    <xf numFmtId="172" fontId="6" fillId="0" borderId="0" xfId="19" applyNumberFormat="1" applyFont="1" applyFill="1" applyAlignment="1">
      <alignment vertical="center"/>
    </xf>
    <xf numFmtId="0" fontId="32" fillId="0" borderId="0" xfId="36" applyFont="1" applyAlignment="1">
      <alignment horizontal="left" vertical="center"/>
    </xf>
    <xf numFmtId="0" fontId="32" fillId="0" borderId="0" xfId="36" applyFont="1" applyAlignment="1">
      <alignment horizontal="center" vertical="center"/>
    </xf>
    <xf numFmtId="0" fontId="32" fillId="0" borderId="0" xfId="36" applyFont="1" applyAlignment="1">
      <alignment vertical="center"/>
    </xf>
    <xf numFmtId="0" fontId="31" fillId="0" borderId="0" xfId="36" applyFont="1" applyAlignment="1">
      <alignment horizontal="left" vertical="center"/>
    </xf>
    <xf numFmtId="0" fontId="31" fillId="0" borderId="0" xfId="36" applyFont="1" applyAlignment="1">
      <alignment horizontal="center" vertical="center"/>
    </xf>
    <xf numFmtId="0" fontId="31" fillId="0" borderId="0" xfId="36" applyFont="1" applyAlignment="1">
      <alignment horizontal="centerContinuous" vertical="center"/>
    </xf>
    <xf numFmtId="0" fontId="31" fillId="0" borderId="0" xfId="36" applyFont="1" applyAlignment="1">
      <alignment vertical="center"/>
    </xf>
    <xf numFmtId="0" fontId="31" fillId="0" borderId="10" xfId="36" applyFont="1" applyBorder="1" applyAlignment="1">
      <alignment horizontal="center" vertical="center"/>
    </xf>
    <xf numFmtId="0" fontId="31" fillId="0" borderId="10" xfId="36" applyFont="1" applyBorder="1" applyAlignment="1">
      <alignment horizontal="centerContinuous" vertical="center"/>
    </xf>
    <xf numFmtId="0" fontId="31" fillId="0" borderId="0" xfId="0" applyFont="1" applyAlignment="1">
      <alignment horizontal="left" vertical="center"/>
    </xf>
    <xf numFmtId="0" fontId="34" fillId="0" borderId="0" xfId="36" applyFont="1" applyAlignment="1">
      <alignment horizontal="center" vertical="center"/>
    </xf>
    <xf numFmtId="0" fontId="32" fillId="0" borderId="0" xfId="56" applyNumberFormat="1" applyFont="1" applyAlignment="1">
      <alignment vertical="center"/>
    </xf>
    <xf numFmtId="170" fontId="32" fillId="0" borderId="0" xfId="29" applyNumberFormat="1" applyFont="1" applyFill="1" applyAlignment="1">
      <alignment horizontal="right" vertical="center" wrapText="1"/>
    </xf>
    <xf numFmtId="0" fontId="32" fillId="0" borderId="0" xfId="0" applyFont="1" applyAlignment="1">
      <alignment horizontal="center" vertical="center"/>
    </xf>
    <xf numFmtId="170" fontId="32" fillId="0" borderId="0" xfId="20" applyNumberFormat="1" applyFont="1" applyFill="1" applyBorder="1" applyAlignment="1">
      <alignment horizontal="right" vertical="center"/>
    </xf>
    <xf numFmtId="170" fontId="32" fillId="0" borderId="10" xfId="20" applyNumberFormat="1" applyFont="1" applyFill="1" applyBorder="1" applyAlignment="1">
      <alignment horizontal="right" vertical="center"/>
    </xf>
    <xf numFmtId="0" fontId="32" fillId="0" borderId="0" xfId="56" applyNumberFormat="1" applyFont="1" applyAlignment="1">
      <alignment horizontal="left" vertical="center"/>
    </xf>
    <xf numFmtId="170" fontId="32" fillId="0" borderId="0" xfId="29" applyNumberFormat="1" applyFont="1" applyFill="1" applyBorder="1" applyAlignment="1">
      <alignment horizontal="right" vertical="center" wrapText="1"/>
    </xf>
    <xf numFmtId="0" fontId="32" fillId="0" borderId="10" xfId="36" quotePrefix="1" applyFont="1" applyBorder="1" applyAlignment="1">
      <alignment vertical="center"/>
    </xf>
    <xf numFmtId="0" fontId="32" fillId="0" borderId="0" xfId="36" quotePrefix="1" applyFont="1" applyAlignment="1">
      <alignment horizontal="justify" vertical="center"/>
    </xf>
    <xf numFmtId="0" fontId="32" fillId="0" borderId="0" xfId="36" quotePrefix="1" applyFont="1" applyAlignment="1">
      <alignment horizontal="center" vertical="center"/>
    </xf>
    <xf numFmtId="165" fontId="32" fillId="0" borderId="0" xfId="36" quotePrefix="1" applyNumberFormat="1" applyFont="1" applyAlignment="1">
      <alignment horizontal="justify" vertical="center"/>
    </xf>
    <xf numFmtId="165" fontId="32" fillId="0" borderId="0" xfId="29" applyNumberFormat="1" applyFont="1" applyFill="1" applyAlignment="1">
      <alignment horizontal="right" vertical="center" wrapText="1"/>
    </xf>
    <xf numFmtId="165" fontId="32" fillId="0" borderId="0" xfId="29" applyNumberFormat="1" applyFont="1" applyFill="1" applyAlignment="1">
      <alignment vertical="center"/>
    </xf>
    <xf numFmtId="165" fontId="32" fillId="0" borderId="10" xfId="29" applyNumberFormat="1" applyFont="1" applyFill="1" applyBorder="1" applyAlignment="1">
      <alignment horizontal="right" vertical="center" wrapText="1"/>
    </xf>
    <xf numFmtId="165" fontId="32" fillId="0" borderId="0" xfId="29" applyNumberFormat="1" applyFont="1" applyFill="1" applyBorder="1" applyAlignment="1">
      <alignment horizontal="right" vertical="center" wrapText="1"/>
    </xf>
    <xf numFmtId="0" fontId="32" fillId="0" borderId="10" xfId="36" applyFont="1" applyBorder="1" applyAlignment="1">
      <alignment vertical="center"/>
    </xf>
    <xf numFmtId="165" fontId="32" fillId="0" borderId="12" xfId="20" applyNumberFormat="1" applyFont="1" applyFill="1" applyBorder="1" applyAlignment="1">
      <alignment horizontal="right" vertical="center"/>
    </xf>
    <xf numFmtId="165" fontId="32" fillId="0" borderId="0" xfId="20" applyNumberFormat="1" applyFont="1" applyFill="1" applyBorder="1" applyAlignment="1">
      <alignment horizontal="right" vertical="center"/>
    </xf>
    <xf numFmtId="165" fontId="6" fillId="0" borderId="0" xfId="29" applyNumberFormat="1" applyFont="1" applyFill="1" applyAlignment="1">
      <alignment horizontal="right" vertical="center" wrapText="1"/>
    </xf>
    <xf numFmtId="165" fontId="32" fillId="0" borderId="10" xfId="29" applyNumberFormat="1" applyFont="1" applyFill="1" applyBorder="1" applyAlignment="1">
      <alignment vertical="center"/>
    </xf>
    <xf numFmtId="0" fontId="35" fillId="0" borderId="0" xfId="36" applyFont="1" applyAlignment="1">
      <alignment horizontal="center" vertical="center"/>
    </xf>
    <xf numFmtId="165" fontId="32" fillId="0" borderId="12" xfId="21" applyNumberFormat="1" applyFont="1" applyFill="1" applyBorder="1" applyAlignment="1">
      <alignment horizontal="right" vertical="center"/>
    </xf>
    <xf numFmtId="165" fontId="31" fillId="0" borderId="10" xfId="21" applyNumberFormat="1" applyFont="1" applyBorder="1" applyAlignment="1">
      <alignment horizontal="right" vertical="center"/>
    </xf>
    <xf numFmtId="0" fontId="31" fillId="0" borderId="0" xfId="0" applyFont="1" applyAlignment="1">
      <alignment horizontal="center" vertical="center"/>
    </xf>
    <xf numFmtId="165" fontId="31" fillId="0" borderId="0" xfId="21" applyNumberFormat="1" applyFont="1" applyFill="1" applyBorder="1" applyAlignment="1">
      <alignment horizontal="center" vertical="center"/>
    </xf>
    <xf numFmtId="165" fontId="31" fillId="0" borderId="10" xfId="21" applyNumberFormat="1" applyFont="1" applyFill="1" applyBorder="1" applyAlignment="1">
      <alignment horizontal="right" vertical="center"/>
    </xf>
    <xf numFmtId="173" fontId="6" fillId="0" borderId="0" xfId="19" applyNumberFormat="1" applyFont="1" applyFill="1" applyBorder="1" applyAlignment="1">
      <alignment horizontal="right" vertical="center"/>
    </xf>
    <xf numFmtId="0" fontId="6" fillId="0" borderId="0" xfId="42" applyFont="1" applyAlignment="1">
      <alignment horizontal="center" vertical="center"/>
    </xf>
    <xf numFmtId="165" fontId="31" fillId="0" borderId="10" xfId="21" quotePrefix="1" applyNumberFormat="1" applyFont="1" applyBorder="1" applyAlignment="1">
      <alignment horizontal="right" vertical="center"/>
    </xf>
    <xf numFmtId="165" fontId="31" fillId="0" borderId="10" xfId="21" applyNumberFormat="1" applyFont="1" applyBorder="1" applyAlignment="1">
      <alignment horizontal="right" vertical="center"/>
    </xf>
    <xf numFmtId="0" fontId="31" fillId="0" borderId="0" xfId="0" applyFont="1" applyAlignment="1">
      <alignment horizontal="center" vertical="center"/>
    </xf>
    <xf numFmtId="165" fontId="31" fillId="0" borderId="0" xfId="21" applyNumberFormat="1" applyFont="1" applyFill="1" applyBorder="1" applyAlignment="1">
      <alignment horizontal="center" vertical="center"/>
    </xf>
    <xf numFmtId="165" fontId="31" fillId="0" borderId="10" xfId="21" applyNumberFormat="1" applyFont="1" applyFill="1" applyBorder="1" applyAlignment="1">
      <alignment horizontal="center" vertical="center"/>
    </xf>
    <xf numFmtId="165" fontId="8" fillId="0" borderId="10" xfId="21" applyNumberFormat="1" applyFont="1" applyFill="1" applyBorder="1" applyAlignment="1">
      <alignment horizontal="right" vertical="center"/>
    </xf>
    <xf numFmtId="0" fontId="8" fillId="0" borderId="0" xfId="0" applyFont="1" applyAlignment="1">
      <alignment horizontal="center" vertical="center"/>
    </xf>
    <xf numFmtId="165" fontId="8" fillId="0" borderId="0" xfId="21" applyNumberFormat="1" applyFont="1" applyFill="1" applyBorder="1" applyAlignment="1">
      <alignment horizontal="center" vertical="center"/>
    </xf>
    <xf numFmtId="165" fontId="8" fillId="0" borderId="10" xfId="21" applyNumberFormat="1" applyFont="1" applyFill="1" applyBorder="1" applyAlignment="1">
      <alignment horizontal="center" vertical="center"/>
    </xf>
    <xf numFmtId="0" fontId="8" fillId="0" borderId="13" xfId="55" applyFont="1" applyBorder="1" applyAlignment="1">
      <alignment horizontal="center" vertical="center"/>
    </xf>
    <xf numFmtId="168" fontId="8" fillId="0" borderId="10" xfId="45" applyNumberFormat="1" applyFont="1" applyBorder="1" applyAlignment="1">
      <alignment horizontal="center" vertical="center"/>
    </xf>
    <xf numFmtId="165" fontId="8" fillId="0" borderId="10" xfId="45" applyNumberFormat="1" applyFont="1" applyBorder="1" applyAlignment="1">
      <alignment horizontal="right" vertical="center"/>
    </xf>
    <xf numFmtId="165" fontId="8" fillId="0" borderId="10" xfId="45" applyNumberFormat="1" applyFont="1" applyBorder="1" applyAlignment="1">
      <alignment horizontal="center" vertical="center"/>
    </xf>
    <xf numFmtId="165" fontId="31" fillId="0" borderId="10" xfId="21" applyNumberFormat="1" applyFont="1" applyFill="1" applyBorder="1" applyAlignment="1">
      <alignment horizontal="right" vertical="center"/>
    </xf>
  </cellXfs>
  <cellStyles count="71">
    <cellStyle name="20% - ส่วนที่ถูกเน้น1" xfId="1" xr:uid="{00000000-0005-0000-0000-000000000000}"/>
    <cellStyle name="20% - ส่วนที่ถูกเน้น2" xfId="2" xr:uid="{00000000-0005-0000-0000-000001000000}"/>
    <cellStyle name="20% - ส่วนที่ถูกเน้น3" xfId="3" xr:uid="{00000000-0005-0000-0000-000002000000}"/>
    <cellStyle name="20% - ส่วนที่ถูกเน้น4" xfId="4" xr:uid="{00000000-0005-0000-0000-000003000000}"/>
    <cellStyle name="20% - ส่วนที่ถูกเน้น5" xfId="5" xr:uid="{00000000-0005-0000-0000-000004000000}"/>
    <cellStyle name="20% - ส่วนที่ถูกเน้น6" xfId="6" xr:uid="{00000000-0005-0000-0000-000005000000}"/>
    <cellStyle name="40% - ส่วนที่ถูกเน้น1" xfId="7" xr:uid="{00000000-0005-0000-0000-000006000000}"/>
    <cellStyle name="40% - ส่วนที่ถูกเน้น2" xfId="8" xr:uid="{00000000-0005-0000-0000-000007000000}"/>
    <cellStyle name="40% - ส่วนที่ถูกเน้น3" xfId="9" xr:uid="{00000000-0005-0000-0000-000008000000}"/>
    <cellStyle name="40% - ส่วนที่ถูกเน้น4" xfId="10" xr:uid="{00000000-0005-0000-0000-000009000000}"/>
    <cellStyle name="40% - ส่วนที่ถูกเน้น5" xfId="11" xr:uid="{00000000-0005-0000-0000-00000A000000}"/>
    <cellStyle name="40% - ส่วนที่ถูกเน้น6" xfId="12" xr:uid="{00000000-0005-0000-0000-00000B000000}"/>
    <cellStyle name="60% - ส่วนที่ถูกเน้น1" xfId="13" xr:uid="{00000000-0005-0000-0000-00000C000000}"/>
    <cellStyle name="60% - ส่วนที่ถูกเน้น2" xfId="14" xr:uid="{00000000-0005-0000-0000-00000D000000}"/>
    <cellStyle name="60% - ส่วนที่ถูกเน้น3" xfId="15" xr:uid="{00000000-0005-0000-0000-00000E000000}"/>
    <cellStyle name="60% - ส่วนที่ถูกเน้น4" xfId="16" xr:uid="{00000000-0005-0000-0000-00000F000000}"/>
    <cellStyle name="60% - ส่วนที่ถูกเน้น5" xfId="17" xr:uid="{00000000-0005-0000-0000-000010000000}"/>
    <cellStyle name="60% - ส่วนที่ถูกเน้น6" xfId="18" xr:uid="{00000000-0005-0000-0000-000011000000}"/>
    <cellStyle name="Comma" xfId="19" builtinId="3"/>
    <cellStyle name="Comma 2" xfId="20" xr:uid="{00000000-0005-0000-0000-000013000000}"/>
    <cellStyle name="Comma 2 2" xfId="21" xr:uid="{00000000-0005-0000-0000-000014000000}"/>
    <cellStyle name="Comma 2 2 2" xfId="22" xr:uid="{00000000-0005-0000-0000-000015000000}"/>
    <cellStyle name="Comma 2 2 3" xfId="23" xr:uid="{00000000-0005-0000-0000-000016000000}"/>
    <cellStyle name="Comma 2 3" xfId="24" xr:uid="{00000000-0005-0000-0000-000017000000}"/>
    <cellStyle name="Comma 2 3 2" xfId="25" xr:uid="{00000000-0005-0000-0000-000018000000}"/>
    <cellStyle name="Comma 3" xfId="26" xr:uid="{00000000-0005-0000-0000-000019000000}"/>
    <cellStyle name="Comma 3 2" xfId="27" xr:uid="{00000000-0005-0000-0000-00001A000000}"/>
    <cellStyle name="Comma 3 3" xfId="28" xr:uid="{00000000-0005-0000-0000-00001B000000}"/>
    <cellStyle name="Comma 3 4" xfId="29" xr:uid="{00000000-0005-0000-0000-00001C000000}"/>
    <cellStyle name="Comma 4" xfId="30" xr:uid="{00000000-0005-0000-0000-00001D000000}"/>
    <cellStyle name="Comma_Major Q2'06" xfId="31" xr:uid="{00000000-0005-0000-0000-00001E000000}"/>
    <cellStyle name="Comma_Major Q2'06 2" xfId="32" xr:uid="{00000000-0005-0000-0000-00001F000000}"/>
    <cellStyle name="Comma_RGR Q2'03 - Eng" xfId="33" xr:uid="{00000000-0005-0000-0000-000020000000}"/>
    <cellStyle name="Normal" xfId="0" builtinId="0"/>
    <cellStyle name="Normal 2" xfId="34" xr:uid="{00000000-0005-0000-0000-000022000000}"/>
    <cellStyle name="Normal 2 11 4" xfId="35" xr:uid="{00000000-0005-0000-0000-000023000000}"/>
    <cellStyle name="Normal 2 2" xfId="36" xr:uid="{00000000-0005-0000-0000-000024000000}"/>
    <cellStyle name="Normal 3" xfId="37" xr:uid="{00000000-0005-0000-0000-000025000000}"/>
    <cellStyle name="Normal 3 2" xfId="38" xr:uid="{00000000-0005-0000-0000-000026000000}"/>
    <cellStyle name="Normal 4" xfId="39" xr:uid="{00000000-0005-0000-0000-000027000000}"/>
    <cellStyle name="Normal 7" xfId="40" xr:uid="{00000000-0005-0000-0000-000028000000}"/>
    <cellStyle name="Normal 9" xfId="41" xr:uid="{00000000-0005-0000-0000-000029000000}"/>
    <cellStyle name="Normal_Major Q2'06" xfId="42" xr:uid="{00000000-0005-0000-0000-00002A000000}"/>
    <cellStyle name="Normal_Toacs 2546" xfId="43" xr:uid="{00000000-0005-0000-0000-00002B000000}"/>
    <cellStyle name="Percent 3" xfId="44" xr:uid="{00000000-0005-0000-0000-00002C000000}"/>
    <cellStyle name="เครื่องหมายจุลภาค_MS-q103" xfId="45" xr:uid="{00000000-0005-0000-0000-00002D000000}"/>
    <cellStyle name="เซลล์ตรวจสอบ" xfId="46" xr:uid="{00000000-0005-0000-0000-00002E000000}"/>
    <cellStyle name="เซลล์ที่มีการเชื่อมโยง" xfId="47" xr:uid="{00000000-0005-0000-0000-00002F000000}"/>
    <cellStyle name="แย่" xfId="48" xr:uid="{00000000-0005-0000-0000-000030000000}"/>
    <cellStyle name="แสดงผล" xfId="49" xr:uid="{00000000-0005-0000-0000-000031000000}"/>
    <cellStyle name="การคำนวณ" xfId="50" xr:uid="{00000000-0005-0000-0000-000032000000}"/>
    <cellStyle name="ข้อความเตือน" xfId="51" xr:uid="{00000000-0005-0000-0000-000033000000}"/>
    <cellStyle name="ข้อความอธิบาย" xfId="52" xr:uid="{00000000-0005-0000-0000-000034000000}"/>
    <cellStyle name="ชื่อเรื่อง" xfId="53" xr:uid="{00000000-0005-0000-0000-000035000000}"/>
    <cellStyle name="ดี" xfId="54" xr:uid="{00000000-0005-0000-0000-000036000000}"/>
    <cellStyle name="ปกติ_MS-q103" xfId="55" xr:uid="{00000000-0005-0000-0000-000037000000}"/>
    <cellStyle name="ปกติ_Sheet1" xfId="56" xr:uid="{00000000-0005-0000-0000-000038000000}"/>
    <cellStyle name="ป้อนค่า" xfId="57" xr:uid="{00000000-0005-0000-0000-000039000000}"/>
    <cellStyle name="ปานกลาง" xfId="58" xr:uid="{00000000-0005-0000-0000-00003A000000}"/>
    <cellStyle name="ผลรวม" xfId="59" xr:uid="{00000000-0005-0000-0000-00003B000000}"/>
    <cellStyle name="ส่วนที่ถูกเน้น1" xfId="60" xr:uid="{00000000-0005-0000-0000-00003C000000}"/>
    <cellStyle name="ส่วนที่ถูกเน้น2" xfId="61" xr:uid="{00000000-0005-0000-0000-00003D000000}"/>
    <cellStyle name="ส่วนที่ถูกเน้น3" xfId="62" xr:uid="{00000000-0005-0000-0000-00003E000000}"/>
    <cellStyle name="ส่วนที่ถูกเน้น4" xfId="63" xr:uid="{00000000-0005-0000-0000-00003F000000}"/>
    <cellStyle name="ส่วนที่ถูกเน้น5" xfId="64" xr:uid="{00000000-0005-0000-0000-000040000000}"/>
    <cellStyle name="ส่วนที่ถูกเน้น6" xfId="65" xr:uid="{00000000-0005-0000-0000-000041000000}"/>
    <cellStyle name="หมายเหตุ" xfId="66" xr:uid="{00000000-0005-0000-0000-000042000000}"/>
    <cellStyle name="หัวเรื่อง 1" xfId="67" xr:uid="{00000000-0005-0000-0000-000043000000}"/>
    <cellStyle name="หัวเรื่อง 2" xfId="68" xr:uid="{00000000-0005-0000-0000-000044000000}"/>
    <cellStyle name="หัวเรื่อง 3" xfId="69" xr:uid="{00000000-0005-0000-0000-000045000000}"/>
    <cellStyle name="หัวเรื่อง 4" xfId="70" xr:uid="{00000000-0005-0000-0000-000046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I153"/>
  <sheetViews>
    <sheetView topLeftCell="A76" zoomScale="86" zoomScaleNormal="86" zoomScaleSheetLayoutView="115" workbookViewId="0">
      <selection activeCell="S88" sqref="S88:S89"/>
    </sheetView>
  </sheetViews>
  <sheetFormatPr defaultColWidth="9.33203125" defaultRowHeight="11.4"/>
  <cols>
    <col min="1" max="1" width="1.6640625" style="224" customWidth="1"/>
    <col min="2" max="2" width="30.88671875" style="222" customWidth="1"/>
    <col min="3" max="3" width="5.33203125" style="223" customWidth="1"/>
    <col min="4" max="4" width="0.6640625" style="224" customWidth="1"/>
    <col min="5" max="5" width="12" style="5" customWidth="1"/>
    <col min="6" max="6" width="0.6640625" style="5" customWidth="1"/>
    <col min="7" max="7" width="12.33203125" style="5" customWidth="1"/>
    <col min="8" max="8" width="0.6640625" style="6" customWidth="1"/>
    <col min="9" max="9" width="12.33203125" style="5" customWidth="1"/>
    <col min="10" max="10" width="0.6640625" style="6" customWidth="1"/>
    <col min="11" max="11" width="12.33203125" style="5" customWidth="1"/>
    <col min="12" max="16384" width="9.33203125" style="224"/>
  </cols>
  <sheetData>
    <row r="1" spans="1:11" ht="16.2" customHeight="1">
      <c r="A1" s="180" t="s">
        <v>0</v>
      </c>
      <c r="K1" s="7"/>
    </row>
    <row r="2" spans="1:11" s="228" customFormat="1" ht="16.2" customHeight="1">
      <c r="A2" s="225" t="s">
        <v>1</v>
      </c>
      <c r="B2" s="225"/>
      <c r="C2" s="226"/>
      <c r="D2" s="227"/>
      <c r="E2" s="8"/>
      <c r="F2" s="8"/>
      <c r="G2" s="8"/>
      <c r="H2" s="9"/>
      <c r="I2" s="7"/>
      <c r="J2" s="10"/>
      <c r="K2" s="7"/>
    </row>
    <row r="3" spans="1:11" s="228" customFormat="1" ht="16.2" customHeight="1">
      <c r="A3" s="192" t="s">
        <v>153</v>
      </c>
      <c r="B3" s="192"/>
      <c r="C3" s="229"/>
      <c r="D3" s="230"/>
      <c r="E3" s="255"/>
      <c r="F3" s="255"/>
      <c r="G3" s="255"/>
      <c r="H3" s="258"/>
      <c r="I3" s="255"/>
      <c r="J3" s="258"/>
      <c r="K3" s="255"/>
    </row>
    <row r="4" spans="1:11" s="228" customFormat="1" ht="16.2" customHeight="1">
      <c r="A4" s="225"/>
      <c r="B4" s="225"/>
      <c r="C4" s="226"/>
      <c r="D4" s="227"/>
      <c r="E4" s="11"/>
      <c r="F4" s="11"/>
      <c r="G4" s="11"/>
      <c r="H4" s="12"/>
      <c r="I4" s="11"/>
      <c r="J4" s="12"/>
      <c r="K4" s="8"/>
    </row>
    <row r="5" spans="1:11" s="228" customFormat="1" ht="16.2" customHeight="1">
      <c r="A5" s="225"/>
      <c r="C5" s="226"/>
      <c r="D5" s="227"/>
      <c r="E5" s="8"/>
      <c r="F5" s="8"/>
      <c r="G5" s="8"/>
      <c r="H5" s="9"/>
      <c r="I5" s="8"/>
      <c r="J5" s="9"/>
      <c r="K5" s="8"/>
    </row>
    <row r="6" spans="1:11" s="228" customFormat="1" ht="16.2" customHeight="1">
      <c r="A6" s="225"/>
      <c r="B6" s="13"/>
      <c r="C6" s="226"/>
      <c r="D6" s="227"/>
      <c r="E6" s="261" t="s">
        <v>2</v>
      </c>
      <c r="F6" s="262"/>
      <c r="G6" s="262"/>
      <c r="H6" s="262"/>
      <c r="I6" s="262"/>
      <c r="J6" s="262"/>
      <c r="K6" s="262"/>
    </row>
    <row r="7" spans="1:11" s="228" customFormat="1" ht="16.2" customHeight="1">
      <c r="A7" s="225"/>
      <c r="B7" s="13"/>
      <c r="C7" s="226"/>
      <c r="D7" s="227"/>
      <c r="E7" s="263" t="s">
        <v>3</v>
      </c>
      <c r="F7" s="263"/>
      <c r="G7" s="263"/>
      <c r="H7" s="8"/>
      <c r="I7" s="264" t="s">
        <v>47</v>
      </c>
      <c r="J7" s="264"/>
      <c r="K7" s="264"/>
    </row>
    <row r="8" spans="1:11" s="180" customFormat="1" ht="16.2" customHeight="1">
      <c r="B8" s="231"/>
      <c r="C8" s="256"/>
      <c r="D8" s="256"/>
      <c r="E8" s="265" t="s">
        <v>48</v>
      </c>
      <c r="F8" s="265"/>
      <c r="G8" s="265"/>
      <c r="H8" s="257"/>
      <c r="I8" s="265" t="s">
        <v>48</v>
      </c>
      <c r="J8" s="265"/>
      <c r="K8" s="265"/>
    </row>
    <row r="9" spans="1:11" s="180" customFormat="1" ht="16.2" customHeight="1">
      <c r="B9" s="231"/>
      <c r="C9" s="256"/>
      <c r="D9" s="256"/>
      <c r="E9" s="9" t="s">
        <v>38</v>
      </c>
      <c r="F9" s="257"/>
      <c r="G9" s="9" t="s">
        <v>39</v>
      </c>
      <c r="H9" s="257"/>
      <c r="I9" s="9" t="s">
        <v>38</v>
      </c>
      <c r="J9" s="257"/>
      <c r="K9" s="9" t="s">
        <v>39</v>
      </c>
    </row>
    <row r="10" spans="1:11" s="180" customFormat="1" ht="16.2" customHeight="1">
      <c r="B10" s="231"/>
      <c r="C10" s="256"/>
      <c r="D10" s="256"/>
      <c r="E10" s="3" t="s">
        <v>126</v>
      </c>
      <c r="F10" s="4"/>
      <c r="G10" s="3" t="s">
        <v>4</v>
      </c>
      <c r="H10" s="4"/>
      <c r="I10" s="3" t="s">
        <v>126</v>
      </c>
      <c r="J10" s="4"/>
      <c r="K10" s="3" t="s">
        <v>4</v>
      </c>
    </row>
    <row r="11" spans="1:11" s="180" customFormat="1" ht="16.2" customHeight="1">
      <c r="B11" s="231"/>
      <c r="C11" s="229" t="s">
        <v>5</v>
      </c>
      <c r="D11" s="256"/>
      <c r="E11" s="1" t="s">
        <v>149</v>
      </c>
      <c r="F11" s="2"/>
      <c r="G11" s="1" t="s">
        <v>136</v>
      </c>
      <c r="H11" s="2"/>
      <c r="I11" s="1" t="s">
        <v>149</v>
      </c>
      <c r="J11" s="2"/>
      <c r="K11" s="1" t="s">
        <v>136</v>
      </c>
    </row>
    <row r="12" spans="1:11" s="228" customFormat="1" ht="16.2" customHeight="1">
      <c r="B12" s="225"/>
      <c r="C12" s="226"/>
      <c r="D12" s="232"/>
      <c r="E12" s="15"/>
      <c r="F12" s="15"/>
      <c r="G12" s="15"/>
      <c r="H12" s="14"/>
      <c r="I12" s="15"/>
      <c r="J12" s="15"/>
      <c r="K12" s="15"/>
    </row>
    <row r="13" spans="1:11" s="228" customFormat="1" ht="16.2" customHeight="1">
      <c r="A13" s="228" t="s">
        <v>6</v>
      </c>
      <c r="B13" s="225"/>
      <c r="C13" s="226"/>
      <c r="D13" s="226"/>
      <c r="E13" s="16"/>
      <c r="F13" s="16"/>
      <c r="G13" s="16"/>
      <c r="H13" s="16"/>
      <c r="I13" s="16"/>
      <c r="J13" s="16"/>
      <c r="K13" s="16"/>
    </row>
    <row r="14" spans="1:11" ht="16.2" customHeight="1">
      <c r="A14" s="228"/>
      <c r="B14" s="225"/>
      <c r="D14" s="223"/>
    </row>
    <row r="15" spans="1:11" ht="16.2" customHeight="1">
      <c r="A15" s="228" t="s">
        <v>7</v>
      </c>
      <c r="B15" s="225"/>
      <c r="D15" s="223"/>
      <c r="E15" s="17"/>
      <c r="F15" s="18"/>
      <c r="G15" s="17"/>
      <c r="H15" s="17"/>
      <c r="I15" s="17"/>
      <c r="J15" s="18"/>
      <c r="K15" s="17"/>
    </row>
    <row r="16" spans="1:11" ht="16.2" customHeight="1">
      <c r="A16" s="228"/>
      <c r="B16" s="225"/>
      <c r="D16" s="223"/>
    </row>
    <row r="17" spans="1:11" ht="16.2" customHeight="1">
      <c r="A17" s="233" t="s">
        <v>8</v>
      </c>
      <c r="B17" s="225"/>
      <c r="D17" s="223"/>
      <c r="E17" s="19">
        <v>25561</v>
      </c>
      <c r="F17" s="18"/>
      <c r="G17" s="234">
        <v>30599</v>
      </c>
      <c r="H17" s="73"/>
      <c r="I17" s="189">
        <v>6553</v>
      </c>
      <c r="J17" s="189"/>
      <c r="K17" s="234">
        <v>5822</v>
      </c>
    </row>
    <row r="18" spans="1:11" ht="16.2" customHeight="1">
      <c r="A18" s="233" t="s">
        <v>9</v>
      </c>
      <c r="C18" s="235"/>
      <c r="D18" s="223"/>
      <c r="E18" s="18">
        <v>78420</v>
      </c>
      <c r="F18" s="18"/>
      <c r="G18" s="234">
        <v>74953</v>
      </c>
      <c r="H18" s="73"/>
      <c r="I18" s="189">
        <v>7571</v>
      </c>
      <c r="J18" s="189"/>
      <c r="K18" s="234">
        <v>8997</v>
      </c>
    </row>
    <row r="19" spans="1:11" ht="16.2" customHeight="1">
      <c r="A19" s="233" t="s">
        <v>143</v>
      </c>
      <c r="C19" s="235">
        <v>16.3</v>
      </c>
      <c r="D19" s="223"/>
      <c r="E19" s="19">
        <v>0</v>
      </c>
      <c r="F19" s="18"/>
      <c r="G19" s="234">
        <v>0</v>
      </c>
      <c r="H19" s="73"/>
      <c r="I19" s="189">
        <v>420206</v>
      </c>
      <c r="J19" s="189"/>
      <c r="K19" s="234">
        <v>427206</v>
      </c>
    </row>
    <row r="20" spans="1:11" ht="16.2" customHeight="1">
      <c r="A20" s="233" t="s">
        <v>50</v>
      </c>
      <c r="D20" s="223"/>
      <c r="E20" s="18">
        <v>11917</v>
      </c>
      <c r="F20" s="18"/>
      <c r="G20" s="236">
        <v>12846</v>
      </c>
      <c r="H20" s="73"/>
      <c r="I20" s="73">
        <v>1562</v>
      </c>
      <c r="J20" s="73"/>
      <c r="K20" s="236">
        <v>2986</v>
      </c>
    </row>
    <row r="21" spans="1:11" ht="16.2" customHeight="1">
      <c r="A21" s="90" t="s">
        <v>37</v>
      </c>
      <c r="D21" s="223"/>
      <c r="E21" s="20">
        <v>32813</v>
      </c>
      <c r="F21" s="18"/>
      <c r="G21" s="234">
        <v>28000</v>
      </c>
      <c r="H21" s="73"/>
      <c r="I21" s="190">
        <v>2671</v>
      </c>
      <c r="J21" s="190"/>
      <c r="K21" s="234">
        <v>1971</v>
      </c>
    </row>
    <row r="22" spans="1:11" ht="16.2" customHeight="1">
      <c r="A22" s="90" t="s">
        <v>10</v>
      </c>
      <c r="C22" s="235"/>
      <c r="D22" s="223"/>
      <c r="E22" s="21">
        <v>812</v>
      </c>
      <c r="F22" s="18"/>
      <c r="G22" s="237">
        <v>518</v>
      </c>
      <c r="H22" s="73"/>
      <c r="I22" s="127">
        <v>45</v>
      </c>
      <c r="J22" s="73"/>
      <c r="K22" s="237">
        <v>129</v>
      </c>
    </row>
    <row r="23" spans="1:11" ht="16.2" customHeight="1">
      <c r="A23" s="90"/>
      <c r="C23" s="235"/>
      <c r="D23" s="223"/>
      <c r="E23" s="18"/>
      <c r="F23" s="18"/>
      <c r="G23" s="18"/>
      <c r="H23" s="18"/>
      <c r="I23" s="18"/>
      <c r="J23" s="18"/>
      <c r="K23" s="18"/>
    </row>
    <row r="24" spans="1:11" ht="16.2" customHeight="1">
      <c r="A24" s="225" t="s">
        <v>11</v>
      </c>
      <c r="D24" s="223"/>
      <c r="E24" s="21">
        <f>SUM(E17:E22)</f>
        <v>149523</v>
      </c>
      <c r="F24" s="18"/>
      <c r="G24" s="21">
        <f>SUM(G17:G22)</f>
        <v>146916</v>
      </c>
      <c r="H24" s="18"/>
      <c r="I24" s="21">
        <f>SUM(I17:I22)</f>
        <v>438608</v>
      </c>
      <c r="J24" s="18"/>
      <c r="K24" s="21">
        <f>SUM(K17:K22)</f>
        <v>447111</v>
      </c>
    </row>
    <row r="25" spans="1:11" ht="16.2" customHeight="1">
      <c r="A25" s="222"/>
      <c r="D25" s="223"/>
      <c r="E25" s="18"/>
      <c r="F25" s="18"/>
      <c r="G25" s="18"/>
      <c r="H25" s="18"/>
      <c r="I25" s="18"/>
      <c r="J25" s="18"/>
      <c r="K25" s="18"/>
    </row>
    <row r="26" spans="1:11" ht="16.2" customHeight="1">
      <c r="A26" s="225" t="s">
        <v>12</v>
      </c>
      <c r="B26" s="225"/>
      <c r="D26" s="223"/>
      <c r="F26" s="18"/>
      <c r="H26" s="18"/>
      <c r="I26" s="18"/>
      <c r="J26" s="18"/>
      <c r="K26" s="18"/>
    </row>
    <row r="27" spans="1:11" ht="16.2" customHeight="1">
      <c r="A27" s="225"/>
      <c r="B27" s="225"/>
      <c r="D27" s="223"/>
      <c r="F27" s="18"/>
      <c r="H27" s="18"/>
      <c r="I27" s="18"/>
      <c r="J27" s="18"/>
      <c r="K27" s="18"/>
    </row>
    <row r="28" spans="1:11" ht="16.2" customHeight="1">
      <c r="A28" s="233" t="s">
        <v>13</v>
      </c>
      <c r="B28" s="90"/>
      <c r="C28" s="223">
        <v>7</v>
      </c>
      <c r="D28" s="223"/>
      <c r="E28" s="18">
        <v>0</v>
      </c>
      <c r="F28" s="18"/>
      <c r="G28" s="73">
        <v>0</v>
      </c>
      <c r="H28" s="73"/>
      <c r="I28" s="73">
        <v>955500</v>
      </c>
      <c r="J28" s="73"/>
      <c r="K28" s="73">
        <v>955500</v>
      </c>
    </row>
    <row r="29" spans="1:11" ht="16.2" customHeight="1">
      <c r="A29" s="233" t="s">
        <v>56</v>
      </c>
      <c r="B29" s="90"/>
      <c r="C29" s="223">
        <v>8</v>
      </c>
      <c r="D29" s="223"/>
      <c r="E29" s="19">
        <v>0</v>
      </c>
      <c r="F29" s="18"/>
      <c r="G29" s="73">
        <v>0</v>
      </c>
      <c r="H29" s="73"/>
      <c r="I29" s="73">
        <v>0</v>
      </c>
      <c r="J29" s="73"/>
      <c r="K29" s="73">
        <v>0</v>
      </c>
    </row>
    <row r="30" spans="1:11" ht="16.2" customHeight="1">
      <c r="A30" s="238" t="s">
        <v>41</v>
      </c>
      <c r="B30" s="90"/>
      <c r="C30" s="235">
        <v>9</v>
      </c>
      <c r="D30" s="223"/>
      <c r="E30" s="20">
        <v>1146764</v>
      </c>
      <c r="F30" s="18"/>
      <c r="G30" s="239">
        <v>1160803</v>
      </c>
      <c r="H30" s="73"/>
      <c r="I30" s="190">
        <v>12684</v>
      </c>
      <c r="J30" s="73"/>
      <c r="K30" s="236">
        <v>14130</v>
      </c>
    </row>
    <row r="31" spans="1:11" ht="16.2" customHeight="1">
      <c r="A31" s="238" t="s">
        <v>14</v>
      </c>
      <c r="B31" s="90"/>
      <c r="C31" s="235">
        <v>10</v>
      </c>
      <c r="D31" s="223"/>
      <c r="E31" s="18">
        <v>200214</v>
      </c>
      <c r="F31" s="22"/>
      <c r="G31" s="236">
        <v>178939</v>
      </c>
      <c r="H31" s="190"/>
      <c r="I31" s="73">
        <v>0</v>
      </c>
      <c r="J31" s="190"/>
      <c r="K31" s="236">
        <v>0</v>
      </c>
    </row>
    <row r="32" spans="1:11" ht="16.2" customHeight="1">
      <c r="A32" s="238" t="s">
        <v>57</v>
      </c>
      <c r="B32" s="90"/>
      <c r="C32" s="235">
        <v>11</v>
      </c>
      <c r="D32" s="223"/>
      <c r="E32" s="18">
        <v>11610</v>
      </c>
      <c r="F32" s="22"/>
      <c r="G32" s="236">
        <v>13286</v>
      </c>
      <c r="H32" s="73"/>
      <c r="I32" s="190">
        <v>6050</v>
      </c>
      <c r="J32" s="73"/>
      <c r="K32" s="236">
        <v>6306</v>
      </c>
    </row>
    <row r="33" spans="1:11" ht="16.2" customHeight="1">
      <c r="A33" s="233" t="s">
        <v>15</v>
      </c>
      <c r="B33" s="90"/>
      <c r="C33" s="235">
        <v>9</v>
      </c>
      <c r="D33" s="223"/>
      <c r="E33" s="20">
        <v>4259</v>
      </c>
      <c r="F33" s="22"/>
      <c r="G33" s="239">
        <v>3802</v>
      </c>
      <c r="H33" s="190"/>
      <c r="I33" s="190">
        <v>555</v>
      </c>
      <c r="J33" s="190"/>
      <c r="K33" s="239">
        <v>548</v>
      </c>
    </row>
    <row r="34" spans="1:11" ht="16.2" customHeight="1">
      <c r="A34" s="238" t="s">
        <v>51</v>
      </c>
      <c r="B34" s="90"/>
      <c r="C34" s="235"/>
      <c r="D34" s="223"/>
      <c r="E34" s="18">
        <v>29515</v>
      </c>
      <c r="F34" s="18"/>
      <c r="G34" s="236">
        <v>32362</v>
      </c>
      <c r="H34" s="73"/>
      <c r="I34" s="73">
        <v>1236</v>
      </c>
      <c r="J34" s="73"/>
      <c r="K34" s="239">
        <v>1174</v>
      </c>
    </row>
    <row r="35" spans="1:11" ht="16.2" customHeight="1">
      <c r="A35" s="224" t="s">
        <v>16</v>
      </c>
      <c r="B35" s="90"/>
      <c r="C35" s="224"/>
      <c r="E35" s="21">
        <v>1366</v>
      </c>
      <c r="F35" s="18"/>
      <c r="G35" s="237">
        <v>1311</v>
      </c>
      <c r="H35" s="73"/>
      <c r="I35" s="127">
        <v>246</v>
      </c>
      <c r="J35" s="73"/>
      <c r="K35" s="237">
        <v>246</v>
      </c>
    </row>
    <row r="36" spans="1:11" ht="16.2" customHeight="1">
      <c r="B36" s="90"/>
      <c r="C36" s="224"/>
      <c r="G36" s="6"/>
      <c r="I36" s="6"/>
      <c r="K36" s="6"/>
    </row>
    <row r="37" spans="1:11" ht="16.2" customHeight="1">
      <c r="A37" s="225" t="s">
        <v>17</v>
      </c>
      <c r="D37" s="223"/>
      <c r="E37" s="21">
        <f>SUM(E28:E35)</f>
        <v>1393728</v>
      </c>
      <c r="F37" s="18"/>
      <c r="G37" s="21">
        <f>SUM(G28:G35)</f>
        <v>1390503</v>
      </c>
      <c r="H37" s="18"/>
      <c r="I37" s="21">
        <f>SUM(I28:I35)</f>
        <v>976271</v>
      </c>
      <c r="J37" s="18"/>
      <c r="K37" s="21">
        <f>SUM(K28:K35)</f>
        <v>977904</v>
      </c>
    </row>
    <row r="38" spans="1:11" ht="16.2" customHeight="1">
      <c r="A38" s="225"/>
      <c r="D38" s="223"/>
      <c r="E38" s="18"/>
      <c r="F38" s="18"/>
      <c r="G38" s="18"/>
      <c r="H38" s="18"/>
      <c r="I38" s="18"/>
      <c r="J38" s="18"/>
      <c r="K38" s="18"/>
    </row>
    <row r="39" spans="1:11" ht="16.350000000000001" customHeight="1" thickBot="1">
      <c r="A39" s="228" t="s">
        <v>18</v>
      </c>
      <c r="D39" s="223"/>
      <c r="E39" s="23">
        <f>SUM(E24+E37)</f>
        <v>1543251</v>
      </c>
      <c r="F39" s="24"/>
      <c r="G39" s="23">
        <f>SUM(G24+G37)</f>
        <v>1537419</v>
      </c>
      <c r="H39" s="18"/>
      <c r="I39" s="23">
        <f>SUM(I24+I37)</f>
        <v>1414879</v>
      </c>
      <c r="J39" s="18"/>
      <c r="K39" s="23">
        <f>SUM(K24+K37)</f>
        <v>1425015</v>
      </c>
    </row>
    <row r="40" spans="1:11" ht="16.350000000000001" customHeight="1" thickTop="1">
      <c r="A40" s="228"/>
      <c r="D40" s="223"/>
      <c r="E40" s="24"/>
      <c r="F40" s="24"/>
      <c r="G40" s="24"/>
      <c r="H40" s="18"/>
      <c r="I40" s="24"/>
      <c r="J40" s="18"/>
      <c r="K40" s="24"/>
    </row>
    <row r="41" spans="1:11" ht="16.350000000000001" customHeight="1">
      <c r="A41" s="228"/>
      <c r="D41" s="223"/>
      <c r="E41" s="24"/>
      <c r="F41" s="24"/>
      <c r="G41" s="24"/>
      <c r="H41" s="18"/>
      <c r="I41" s="24"/>
      <c r="J41" s="18"/>
      <c r="K41" s="24"/>
    </row>
    <row r="42" spans="1:11" ht="16.350000000000001" customHeight="1">
      <c r="A42" s="228"/>
      <c r="D42" s="223"/>
      <c r="E42" s="24"/>
      <c r="F42" s="24"/>
      <c r="G42" s="24"/>
      <c r="H42" s="18"/>
      <c r="I42" s="24"/>
      <c r="J42" s="18"/>
      <c r="K42" s="24"/>
    </row>
    <row r="43" spans="1:11" ht="16.350000000000001" customHeight="1">
      <c r="A43" s="228"/>
      <c r="D43" s="223"/>
      <c r="E43" s="24"/>
      <c r="F43" s="24"/>
      <c r="G43" s="24"/>
      <c r="H43" s="18"/>
      <c r="I43" s="24"/>
      <c r="J43" s="18"/>
      <c r="K43" s="24"/>
    </row>
    <row r="44" spans="1:11" ht="16.350000000000001" customHeight="1">
      <c r="A44" s="228"/>
      <c r="D44" s="223"/>
      <c r="E44" s="24"/>
      <c r="F44" s="24"/>
      <c r="G44" s="24"/>
      <c r="H44" s="18"/>
      <c r="I44" s="24"/>
      <c r="J44" s="18"/>
      <c r="K44" s="24"/>
    </row>
    <row r="45" spans="1:11" ht="16.350000000000001" customHeight="1">
      <c r="B45" s="224"/>
      <c r="C45" s="224"/>
      <c r="E45" s="224"/>
      <c r="F45" s="224"/>
      <c r="G45" s="224"/>
      <c r="H45" s="224"/>
      <c r="I45" s="224"/>
      <c r="J45" s="224"/>
      <c r="K45" s="224"/>
    </row>
    <row r="46" spans="1:11" ht="16.350000000000001" customHeight="1">
      <c r="A46" s="224" t="s">
        <v>19</v>
      </c>
      <c r="E46" s="25"/>
      <c r="F46" s="25"/>
      <c r="G46" s="26"/>
      <c r="H46" s="27"/>
      <c r="I46" s="26"/>
      <c r="J46" s="27"/>
      <c r="K46" s="28" t="s">
        <v>20</v>
      </c>
    </row>
    <row r="47" spans="1:11" ht="16.350000000000001" customHeight="1">
      <c r="E47" s="25"/>
      <c r="F47" s="25"/>
      <c r="G47" s="26"/>
      <c r="H47" s="27"/>
      <c r="I47" s="26"/>
      <c r="J47" s="27"/>
      <c r="K47" s="28"/>
    </row>
    <row r="48" spans="1:11" ht="12.75" customHeight="1">
      <c r="E48" s="25"/>
      <c r="F48" s="25"/>
      <c r="G48" s="26"/>
      <c r="H48" s="27"/>
      <c r="I48" s="26"/>
      <c r="J48" s="27"/>
      <c r="K48" s="28"/>
    </row>
    <row r="49" spans="1:11" ht="22.2" customHeight="1">
      <c r="A49" s="174" t="s">
        <v>150</v>
      </c>
      <c r="B49" s="240"/>
      <c r="C49" s="240"/>
      <c r="D49" s="240"/>
      <c r="E49" s="29"/>
      <c r="F49" s="29"/>
      <c r="G49" s="29"/>
      <c r="H49" s="29"/>
      <c r="I49" s="29"/>
      <c r="J49" s="29"/>
      <c r="K49" s="29"/>
    </row>
    <row r="50" spans="1:11" ht="16.2" customHeight="1">
      <c r="A50" s="225" t="s">
        <v>0</v>
      </c>
      <c r="B50" s="241"/>
      <c r="C50" s="242"/>
      <c r="D50" s="241"/>
      <c r="E50" s="243"/>
      <c r="F50" s="243"/>
      <c r="G50" s="243"/>
      <c r="H50" s="243"/>
      <c r="I50" s="243"/>
      <c r="J50" s="243"/>
      <c r="K50" s="7"/>
    </row>
    <row r="51" spans="1:11" ht="16.2" customHeight="1">
      <c r="A51" s="225" t="s">
        <v>58</v>
      </c>
      <c r="B51" s="225"/>
      <c r="C51" s="226"/>
      <c r="D51" s="227"/>
      <c r="E51" s="8"/>
      <c r="F51" s="8"/>
      <c r="G51" s="8"/>
      <c r="H51" s="9"/>
      <c r="I51" s="7"/>
      <c r="J51" s="10"/>
      <c r="K51" s="7"/>
    </row>
    <row r="52" spans="1:11" s="228" customFormat="1" ht="16.2" customHeight="1">
      <c r="A52" s="192" t="str">
        <f>+A3</f>
        <v>As at 30 June 2023</v>
      </c>
      <c r="B52" s="192"/>
      <c r="C52" s="229"/>
      <c r="D52" s="230"/>
      <c r="E52" s="255"/>
      <c r="F52" s="255"/>
      <c r="G52" s="255"/>
      <c r="H52" s="258"/>
      <c r="I52" s="255"/>
      <c r="J52" s="258"/>
      <c r="K52" s="255"/>
    </row>
    <row r="53" spans="1:11" s="228" customFormat="1" ht="16.2" customHeight="1">
      <c r="A53" s="225"/>
      <c r="B53" s="225"/>
      <c r="C53" s="226"/>
      <c r="D53" s="227"/>
      <c r="E53" s="11"/>
      <c r="F53" s="11"/>
      <c r="G53" s="11"/>
      <c r="H53" s="12"/>
      <c r="I53" s="11"/>
      <c r="J53" s="12"/>
      <c r="K53" s="8"/>
    </row>
    <row r="54" spans="1:11" s="228" customFormat="1" ht="16.2" customHeight="1">
      <c r="A54" s="225"/>
      <c r="B54" s="225"/>
      <c r="C54" s="226"/>
      <c r="D54" s="227"/>
      <c r="E54" s="8"/>
      <c r="F54" s="8"/>
      <c r="G54" s="8"/>
      <c r="H54" s="9"/>
      <c r="I54" s="8"/>
      <c r="J54" s="9"/>
      <c r="K54" s="8"/>
    </row>
    <row r="55" spans="1:11" s="228" customFormat="1" ht="16.2" customHeight="1">
      <c r="A55" s="225"/>
      <c r="B55" s="225"/>
      <c r="C55" s="226"/>
      <c r="D55" s="227"/>
      <c r="E55" s="261" t="s">
        <v>2</v>
      </c>
      <c r="F55" s="262"/>
      <c r="G55" s="262"/>
      <c r="H55" s="262"/>
      <c r="I55" s="262"/>
      <c r="J55" s="262"/>
      <c r="K55" s="262"/>
    </row>
    <row r="56" spans="1:11" s="228" customFormat="1" ht="16.2" customHeight="1">
      <c r="A56" s="225"/>
      <c r="B56" s="13"/>
      <c r="C56" s="226"/>
      <c r="D56" s="227"/>
      <c r="E56" s="263" t="s">
        <v>3</v>
      </c>
      <c r="F56" s="263"/>
      <c r="G56" s="263"/>
      <c r="H56" s="8"/>
      <c r="I56" s="264" t="s">
        <v>47</v>
      </c>
      <c r="J56" s="264"/>
      <c r="K56" s="264"/>
    </row>
    <row r="57" spans="1:11" s="180" customFormat="1" ht="16.2" customHeight="1">
      <c r="B57" s="231"/>
      <c r="C57" s="256"/>
      <c r="D57" s="256"/>
      <c r="E57" s="265" t="s">
        <v>48</v>
      </c>
      <c r="F57" s="265"/>
      <c r="G57" s="265"/>
      <c r="H57" s="257"/>
      <c r="I57" s="265" t="s">
        <v>48</v>
      </c>
      <c r="J57" s="265"/>
      <c r="K57" s="265"/>
    </row>
    <row r="58" spans="1:11" s="180" customFormat="1" ht="16.2" customHeight="1">
      <c r="B58" s="231"/>
      <c r="C58" s="256"/>
      <c r="D58" s="256"/>
      <c r="E58" s="9" t="s">
        <v>38</v>
      </c>
      <c r="F58" s="257"/>
      <c r="G58" s="9" t="s">
        <v>39</v>
      </c>
      <c r="H58" s="257"/>
      <c r="I58" s="9" t="s">
        <v>38</v>
      </c>
      <c r="J58" s="257"/>
      <c r="K58" s="9" t="s">
        <v>39</v>
      </c>
    </row>
    <row r="59" spans="1:11" s="180" customFormat="1" ht="16.2" customHeight="1">
      <c r="B59" s="231"/>
      <c r="C59" s="256"/>
      <c r="D59" s="256"/>
      <c r="E59" s="3" t="s">
        <v>126</v>
      </c>
      <c r="F59" s="4"/>
      <c r="G59" s="3" t="s">
        <v>4</v>
      </c>
      <c r="H59" s="4"/>
      <c r="I59" s="3" t="s">
        <v>126</v>
      </c>
      <c r="J59" s="4"/>
      <c r="K59" s="3" t="s">
        <v>4</v>
      </c>
    </row>
    <row r="60" spans="1:11" s="180" customFormat="1" ht="16.2" customHeight="1">
      <c r="B60" s="231"/>
      <c r="C60" s="229" t="s">
        <v>5</v>
      </c>
      <c r="D60" s="256"/>
      <c r="E60" s="1" t="s">
        <v>149</v>
      </c>
      <c r="F60" s="2"/>
      <c r="G60" s="1" t="s">
        <v>136</v>
      </c>
      <c r="H60" s="2"/>
      <c r="I60" s="1" t="s">
        <v>149</v>
      </c>
      <c r="J60" s="2"/>
      <c r="K60" s="1" t="s">
        <v>136</v>
      </c>
    </row>
    <row r="61" spans="1:11" s="228" customFormat="1" ht="16.2" customHeight="1">
      <c r="B61" s="225"/>
      <c r="C61" s="226"/>
      <c r="D61" s="232"/>
      <c r="E61" s="15"/>
      <c r="F61" s="15"/>
      <c r="G61" s="15"/>
      <c r="H61" s="14"/>
      <c r="I61" s="15"/>
      <c r="J61" s="15"/>
      <c r="K61" s="15"/>
    </row>
    <row r="62" spans="1:11" s="228" customFormat="1" ht="16.2" customHeight="1">
      <c r="A62" s="225" t="s">
        <v>42</v>
      </c>
      <c r="B62" s="225"/>
      <c r="C62" s="226"/>
      <c r="D62" s="226"/>
      <c r="E62" s="8"/>
      <c r="F62" s="8"/>
      <c r="G62" s="8"/>
      <c r="H62" s="9"/>
      <c r="I62" s="8"/>
      <c r="J62" s="9"/>
      <c r="K62" s="8"/>
    </row>
    <row r="63" spans="1:11" ht="16.2" customHeight="1">
      <c r="A63" s="228"/>
      <c r="B63" s="225"/>
      <c r="C63" s="226"/>
      <c r="D63" s="232"/>
      <c r="E63" s="15"/>
      <c r="F63" s="15"/>
      <c r="G63" s="15"/>
      <c r="H63" s="14"/>
      <c r="I63" s="15"/>
      <c r="J63" s="16"/>
      <c r="K63" s="15"/>
    </row>
    <row r="64" spans="1:11" s="228" customFormat="1" ht="16.2" customHeight="1">
      <c r="A64" s="228" t="s">
        <v>21</v>
      </c>
      <c r="B64" s="225"/>
      <c r="C64" s="223"/>
      <c r="D64" s="223"/>
      <c r="E64" s="5"/>
      <c r="F64" s="24"/>
      <c r="G64" s="5"/>
      <c r="H64" s="18"/>
      <c r="I64" s="18"/>
      <c r="J64" s="18"/>
      <c r="K64" s="18"/>
    </row>
    <row r="65" spans="1:11" ht="16.2" customHeight="1">
      <c r="A65" s="228"/>
      <c r="B65" s="225"/>
      <c r="D65" s="223"/>
      <c r="E65" s="6"/>
      <c r="F65" s="18"/>
      <c r="G65" s="6"/>
      <c r="H65" s="18"/>
      <c r="I65" s="18"/>
      <c r="J65" s="18"/>
      <c r="K65" s="18"/>
    </row>
    <row r="66" spans="1:11" ht="16.2" customHeight="1">
      <c r="A66" s="233" t="s">
        <v>151</v>
      </c>
      <c r="B66" s="90"/>
      <c r="C66" s="235"/>
      <c r="D66" s="223"/>
      <c r="E66" s="19">
        <v>0</v>
      </c>
      <c r="F66" s="19"/>
      <c r="G66" s="244">
        <v>9000</v>
      </c>
      <c r="H66" s="244"/>
      <c r="I66" s="244">
        <v>0</v>
      </c>
      <c r="J66" s="244"/>
      <c r="K66" s="244">
        <v>9000</v>
      </c>
    </row>
    <row r="67" spans="1:11" ht="16.2" customHeight="1">
      <c r="A67" s="233" t="s">
        <v>22</v>
      </c>
      <c r="B67" s="90"/>
      <c r="C67" s="235">
        <v>12</v>
      </c>
      <c r="D67" s="223"/>
      <c r="E67" s="19">
        <v>76312</v>
      </c>
      <c r="F67" s="19"/>
      <c r="G67" s="244">
        <v>44521</v>
      </c>
      <c r="H67" s="244"/>
      <c r="I67" s="244">
        <v>7569</v>
      </c>
      <c r="J67" s="244"/>
      <c r="K67" s="244">
        <v>7573</v>
      </c>
    </row>
    <row r="68" spans="1:11" ht="16.2" customHeight="1">
      <c r="A68" s="233" t="s">
        <v>54</v>
      </c>
      <c r="B68" s="90"/>
      <c r="C68" s="235"/>
      <c r="D68" s="223"/>
      <c r="E68" s="30"/>
      <c r="F68" s="30"/>
      <c r="G68" s="224"/>
      <c r="H68" s="224"/>
      <c r="I68" s="224"/>
      <c r="J68" s="224"/>
      <c r="K68" s="224"/>
    </row>
    <row r="69" spans="1:11" ht="16.2" customHeight="1">
      <c r="A69" s="233"/>
      <c r="B69" s="90" t="s">
        <v>147</v>
      </c>
      <c r="C69" s="235">
        <v>13</v>
      </c>
      <c r="D69" s="223"/>
      <c r="E69" s="19">
        <v>40897</v>
      </c>
      <c r="F69" s="19"/>
      <c r="G69" s="244">
        <v>39964</v>
      </c>
      <c r="H69" s="244"/>
      <c r="I69" s="244">
        <v>0</v>
      </c>
      <c r="J69" s="244"/>
      <c r="K69" s="244">
        <v>0</v>
      </c>
    </row>
    <row r="70" spans="1:11" ht="16.2" customHeight="1">
      <c r="A70" s="233" t="s">
        <v>43</v>
      </c>
      <c r="B70" s="90"/>
      <c r="C70" s="235"/>
      <c r="D70" s="223"/>
      <c r="E70" s="30"/>
      <c r="F70" s="30"/>
      <c r="G70" s="6"/>
      <c r="I70" s="6"/>
      <c r="K70" s="6"/>
    </row>
    <row r="71" spans="1:11" s="228" customFormat="1" ht="16.2" customHeight="1">
      <c r="A71" s="233"/>
      <c r="B71" s="90" t="s">
        <v>53</v>
      </c>
      <c r="C71" s="235"/>
      <c r="D71" s="223"/>
      <c r="E71" s="30">
        <v>3136</v>
      </c>
      <c r="F71" s="19"/>
      <c r="G71" s="245">
        <v>3306</v>
      </c>
      <c r="H71" s="244"/>
      <c r="I71" s="245">
        <v>364</v>
      </c>
      <c r="J71" s="244"/>
      <c r="K71" s="244">
        <v>356</v>
      </c>
    </row>
    <row r="72" spans="1:11" ht="16.2" customHeight="1">
      <c r="A72" s="224" t="s">
        <v>23</v>
      </c>
      <c r="E72" s="32">
        <v>6838</v>
      </c>
      <c r="F72" s="19"/>
      <c r="G72" s="246">
        <v>9069</v>
      </c>
      <c r="H72" s="247"/>
      <c r="I72" s="246">
        <v>586</v>
      </c>
      <c r="J72" s="247"/>
      <c r="K72" s="246">
        <v>380</v>
      </c>
    </row>
    <row r="73" spans="1:11" ht="16.2" customHeight="1">
      <c r="A73" s="228"/>
      <c r="B73" s="225"/>
      <c r="C73" s="226"/>
      <c r="D73" s="232"/>
      <c r="E73" s="16"/>
      <c r="F73" s="14"/>
      <c r="G73" s="16"/>
      <c r="H73" s="14"/>
      <c r="I73" s="14"/>
      <c r="J73" s="16"/>
      <c r="K73" s="14"/>
    </row>
    <row r="74" spans="1:11" ht="16.2" customHeight="1">
      <c r="A74" s="225" t="s">
        <v>24</v>
      </c>
      <c r="D74" s="223"/>
      <c r="E74" s="21">
        <f>SUM(E66:E72)</f>
        <v>127183</v>
      </c>
      <c r="F74" s="18"/>
      <c r="G74" s="21">
        <f>SUM(G66:G72)</f>
        <v>105860</v>
      </c>
      <c r="H74" s="18"/>
      <c r="I74" s="21">
        <f>SUM(I66:I72)</f>
        <v>8519</v>
      </c>
      <c r="J74" s="18"/>
      <c r="K74" s="21">
        <f>SUM(K66:K72)</f>
        <v>17309</v>
      </c>
    </row>
    <row r="75" spans="1:11" s="228" customFormat="1" ht="16.2" customHeight="1">
      <c r="A75" s="224"/>
      <c r="B75" s="222"/>
      <c r="C75" s="223"/>
      <c r="D75" s="223"/>
      <c r="E75" s="18"/>
      <c r="F75" s="18"/>
      <c r="G75" s="18"/>
      <c r="H75" s="18"/>
      <c r="I75" s="18"/>
      <c r="J75" s="18"/>
      <c r="K75" s="18"/>
    </row>
    <row r="76" spans="1:11" ht="16.2" customHeight="1">
      <c r="A76" s="228" t="s">
        <v>25</v>
      </c>
      <c r="B76" s="225"/>
      <c r="D76" s="223"/>
      <c r="E76" s="18"/>
      <c r="F76" s="18"/>
      <c r="G76" s="18"/>
      <c r="H76" s="18"/>
      <c r="I76" s="18"/>
      <c r="J76" s="18"/>
      <c r="K76" s="18"/>
    </row>
    <row r="77" spans="1:11" ht="16.2" customHeight="1">
      <c r="A77" s="228"/>
      <c r="B77" s="225"/>
      <c r="C77" s="226"/>
      <c r="D77" s="232"/>
      <c r="E77" s="14"/>
      <c r="F77" s="14"/>
      <c r="G77" s="14"/>
      <c r="H77" s="14"/>
      <c r="I77" s="14"/>
      <c r="J77" s="16"/>
      <c r="K77" s="14"/>
    </row>
    <row r="78" spans="1:11" ht="16.2" customHeight="1">
      <c r="A78" s="233" t="s">
        <v>148</v>
      </c>
      <c r="C78" s="235">
        <v>13</v>
      </c>
      <c r="D78" s="223"/>
      <c r="E78" s="19">
        <v>125243</v>
      </c>
      <c r="F78" s="19"/>
      <c r="G78" s="244">
        <v>145825</v>
      </c>
      <c r="H78" s="244"/>
      <c r="I78" s="244">
        <v>0</v>
      </c>
      <c r="J78" s="244"/>
      <c r="K78" s="244">
        <v>0</v>
      </c>
    </row>
    <row r="79" spans="1:11" ht="16.2" customHeight="1">
      <c r="A79" s="90" t="s">
        <v>52</v>
      </c>
      <c r="C79" s="235"/>
      <c r="E79" s="19">
        <v>8513</v>
      </c>
      <c r="F79" s="19"/>
      <c r="G79" s="244">
        <v>10081</v>
      </c>
      <c r="H79" s="244"/>
      <c r="I79" s="244">
        <v>7096</v>
      </c>
      <c r="J79" s="244"/>
      <c r="K79" s="244">
        <v>7281</v>
      </c>
    </row>
    <row r="80" spans="1:11" ht="16.2" customHeight="1">
      <c r="A80" s="90" t="s">
        <v>26</v>
      </c>
      <c r="D80" s="223"/>
      <c r="E80" s="32">
        <v>19965</v>
      </c>
      <c r="F80" s="20"/>
      <c r="G80" s="246">
        <v>18807</v>
      </c>
      <c r="H80" s="247"/>
      <c r="I80" s="246">
        <v>5679</v>
      </c>
      <c r="J80" s="247"/>
      <c r="K80" s="246">
        <v>5424</v>
      </c>
    </row>
    <row r="81" spans="1:11" ht="16.2" customHeight="1">
      <c r="A81" s="228"/>
      <c r="B81" s="225"/>
      <c r="C81" s="226"/>
      <c r="D81" s="232"/>
      <c r="E81" s="14"/>
      <c r="F81" s="14"/>
      <c r="G81" s="14"/>
      <c r="H81" s="14"/>
      <c r="I81" s="14"/>
      <c r="J81" s="16"/>
      <c r="K81" s="14"/>
    </row>
    <row r="82" spans="1:11" ht="16.2" customHeight="1">
      <c r="A82" s="225" t="s">
        <v>27</v>
      </c>
      <c r="D82" s="223"/>
      <c r="E82" s="21">
        <f>SUM(E78:E81)</f>
        <v>153721</v>
      </c>
      <c r="F82" s="18"/>
      <c r="G82" s="21">
        <f>SUM(G78:G81)</f>
        <v>174713</v>
      </c>
      <c r="H82" s="18"/>
      <c r="I82" s="21">
        <f>SUM(I78:I81)</f>
        <v>12775</v>
      </c>
      <c r="J82" s="18"/>
      <c r="K82" s="21">
        <f>SUM(K78:K81)</f>
        <v>12705</v>
      </c>
    </row>
    <row r="83" spans="1:11" ht="16.2" customHeight="1">
      <c r="A83" s="228"/>
      <c r="B83" s="225"/>
      <c r="C83" s="226"/>
      <c r="D83" s="232"/>
      <c r="E83" s="15"/>
      <c r="F83" s="15"/>
      <c r="G83" s="15"/>
      <c r="H83" s="14"/>
      <c r="I83" s="15"/>
      <c r="J83" s="16"/>
      <c r="K83" s="15"/>
    </row>
    <row r="84" spans="1:11" ht="16.2" customHeight="1">
      <c r="A84" s="228" t="s">
        <v>28</v>
      </c>
      <c r="D84" s="223"/>
      <c r="E84" s="31">
        <f>SUM(E74+E82)</f>
        <v>280904</v>
      </c>
      <c r="F84" s="24"/>
      <c r="G84" s="31">
        <f>SUM(G74+G82)</f>
        <v>280573</v>
      </c>
      <c r="H84" s="18"/>
      <c r="I84" s="31">
        <f>SUM(I74+I82)</f>
        <v>21294</v>
      </c>
      <c r="J84" s="18"/>
      <c r="K84" s="31">
        <f>SUM(K74+K82)</f>
        <v>30014</v>
      </c>
    </row>
    <row r="85" spans="1:11" ht="16.350000000000001" customHeight="1">
      <c r="A85" s="228"/>
      <c r="D85" s="223"/>
      <c r="E85" s="24"/>
      <c r="F85" s="24"/>
      <c r="G85" s="24"/>
      <c r="H85" s="18"/>
      <c r="I85" s="24"/>
      <c r="J85" s="18"/>
      <c r="K85" s="24"/>
    </row>
    <row r="86" spans="1:11" ht="16.350000000000001" customHeight="1">
      <c r="A86" s="228"/>
      <c r="D86" s="223"/>
      <c r="E86" s="24"/>
      <c r="F86" s="24"/>
      <c r="G86" s="24"/>
      <c r="H86" s="18"/>
      <c r="I86" s="24"/>
      <c r="J86" s="18"/>
      <c r="K86" s="24"/>
    </row>
    <row r="87" spans="1:11" ht="16.350000000000001" customHeight="1">
      <c r="A87" s="228"/>
      <c r="D87" s="223"/>
      <c r="E87" s="24"/>
      <c r="F87" s="24"/>
      <c r="G87" s="24"/>
      <c r="H87" s="18"/>
      <c r="I87" s="24"/>
      <c r="J87" s="18"/>
      <c r="K87" s="24"/>
    </row>
    <row r="88" spans="1:11" ht="16.350000000000001" customHeight="1">
      <c r="A88" s="228"/>
      <c r="D88" s="223"/>
      <c r="E88" s="24"/>
      <c r="F88" s="24"/>
      <c r="G88" s="24"/>
      <c r="H88" s="18"/>
      <c r="I88" s="24"/>
      <c r="J88" s="18"/>
      <c r="K88" s="24"/>
    </row>
    <row r="89" spans="1:11" ht="16.350000000000001" customHeight="1">
      <c r="A89" s="228"/>
      <c r="D89" s="223"/>
      <c r="E89" s="24"/>
      <c r="F89" s="24"/>
      <c r="G89" s="24"/>
      <c r="H89" s="18"/>
      <c r="I89" s="24"/>
      <c r="J89" s="18"/>
      <c r="K89" s="24"/>
    </row>
    <row r="90" spans="1:11" ht="16.350000000000001" customHeight="1">
      <c r="A90" s="228"/>
      <c r="D90" s="223"/>
      <c r="E90" s="24"/>
      <c r="F90" s="24"/>
      <c r="G90" s="24"/>
      <c r="H90" s="18"/>
      <c r="I90" s="24"/>
      <c r="J90" s="18"/>
      <c r="K90" s="24"/>
    </row>
    <row r="91" spans="1:11" ht="16.350000000000001" customHeight="1">
      <c r="A91" s="228"/>
      <c r="D91" s="223"/>
      <c r="E91" s="24"/>
      <c r="F91" s="24"/>
      <c r="G91" s="24"/>
      <c r="H91" s="18"/>
      <c r="I91" s="24"/>
      <c r="J91" s="18"/>
      <c r="K91" s="24"/>
    </row>
    <row r="92" spans="1:11" ht="16.350000000000001" customHeight="1">
      <c r="A92" s="228"/>
      <c r="D92" s="223"/>
      <c r="E92" s="24"/>
      <c r="F92" s="24"/>
      <c r="G92" s="24"/>
      <c r="H92" s="18"/>
      <c r="I92" s="24"/>
      <c r="J92" s="18"/>
      <c r="K92" s="24"/>
    </row>
    <row r="93" spans="1:11" ht="16.350000000000001" customHeight="1">
      <c r="A93" s="228"/>
      <c r="D93" s="223"/>
      <c r="E93" s="24"/>
      <c r="F93" s="24"/>
      <c r="G93" s="24"/>
      <c r="H93" s="18"/>
      <c r="I93" s="24"/>
      <c r="J93" s="18"/>
      <c r="K93" s="24"/>
    </row>
    <row r="94" spans="1:11" ht="16.350000000000001" customHeight="1">
      <c r="A94" s="224" t="s">
        <v>19</v>
      </c>
      <c r="D94" s="223"/>
      <c r="E94" s="24"/>
      <c r="F94" s="24"/>
      <c r="G94" s="24"/>
      <c r="H94" s="18"/>
      <c r="I94" s="24"/>
      <c r="J94" s="18"/>
      <c r="K94" s="28" t="s">
        <v>20</v>
      </c>
    </row>
    <row r="95" spans="1:11" ht="16.2" customHeight="1">
      <c r="E95" s="25"/>
      <c r="F95" s="25"/>
      <c r="G95" s="26"/>
      <c r="H95" s="27"/>
      <c r="I95" s="26"/>
      <c r="J95" s="27"/>
      <c r="K95" s="224"/>
    </row>
    <row r="96" spans="1:11" ht="16.350000000000001" customHeight="1">
      <c r="E96" s="25"/>
      <c r="F96" s="25"/>
      <c r="G96" s="26"/>
      <c r="H96" s="27"/>
      <c r="I96" s="26"/>
      <c r="J96" s="27"/>
      <c r="K96" s="28"/>
    </row>
    <row r="97" spans="1:11" ht="11.25" customHeight="1">
      <c r="E97" s="25"/>
      <c r="F97" s="25"/>
      <c r="G97" s="26"/>
      <c r="H97" s="27"/>
      <c r="I97" s="26"/>
      <c r="J97" s="27"/>
      <c r="K97" s="28"/>
    </row>
    <row r="98" spans="1:11" ht="22.2" customHeight="1">
      <c r="A98" s="174" t="str">
        <f>A49</f>
        <v>The accompanying notes are an integral part of these consolidated and separate financial statements.</v>
      </c>
      <c r="B98" s="248"/>
      <c r="C98" s="248"/>
      <c r="D98" s="248"/>
      <c r="E98" s="33"/>
      <c r="F98" s="33"/>
      <c r="G98" s="33"/>
      <c r="H98" s="33"/>
      <c r="I98" s="33"/>
      <c r="J98" s="33"/>
      <c r="K98" s="33"/>
    </row>
    <row r="99" spans="1:11" ht="16.2" customHeight="1">
      <c r="A99" s="225" t="s">
        <v>0</v>
      </c>
      <c r="B99" s="241"/>
      <c r="C99" s="242"/>
      <c r="D99" s="241"/>
      <c r="E99" s="243"/>
      <c r="F99" s="243"/>
      <c r="G99" s="243"/>
      <c r="H99" s="243"/>
      <c r="I99" s="243"/>
      <c r="J99" s="243"/>
      <c r="K99" s="7"/>
    </row>
    <row r="100" spans="1:11" ht="16.2" customHeight="1">
      <c r="A100" s="225" t="s">
        <v>58</v>
      </c>
      <c r="B100" s="225"/>
      <c r="C100" s="226"/>
      <c r="D100" s="227"/>
      <c r="E100" s="8"/>
      <c r="F100" s="8"/>
      <c r="G100" s="8"/>
      <c r="H100" s="9"/>
      <c r="I100" s="7"/>
      <c r="J100" s="10"/>
      <c r="K100" s="7"/>
    </row>
    <row r="101" spans="1:11" s="228" customFormat="1" ht="16.2" customHeight="1">
      <c r="A101" s="192" t="str">
        <f>+A3</f>
        <v>As at 30 June 2023</v>
      </c>
      <c r="B101" s="192"/>
      <c r="C101" s="229"/>
      <c r="D101" s="230"/>
      <c r="E101" s="255"/>
      <c r="F101" s="255"/>
      <c r="G101" s="255"/>
      <c r="H101" s="258"/>
      <c r="I101" s="255"/>
      <c r="J101" s="258"/>
      <c r="K101" s="255"/>
    </row>
    <row r="102" spans="1:11" s="228" customFormat="1" ht="16.2" customHeight="1">
      <c r="A102" s="225"/>
      <c r="B102" s="225"/>
      <c r="C102" s="226"/>
      <c r="D102" s="227"/>
      <c r="E102" s="11"/>
      <c r="F102" s="11"/>
      <c r="G102" s="11"/>
      <c r="H102" s="12"/>
      <c r="I102" s="11"/>
      <c r="J102" s="12"/>
      <c r="K102" s="8"/>
    </row>
    <row r="103" spans="1:11" s="228" customFormat="1" ht="16.2" customHeight="1">
      <c r="A103" s="225"/>
      <c r="B103" s="225"/>
      <c r="C103" s="226"/>
      <c r="D103" s="227"/>
      <c r="E103" s="8"/>
      <c r="F103" s="8"/>
      <c r="G103" s="8"/>
      <c r="H103" s="9"/>
      <c r="I103" s="8"/>
      <c r="J103" s="9"/>
      <c r="K103" s="8"/>
    </row>
    <row r="104" spans="1:11" s="228" customFormat="1" ht="16.2" customHeight="1">
      <c r="A104" s="225"/>
      <c r="B104" s="225"/>
      <c r="C104" s="226"/>
      <c r="D104" s="227"/>
      <c r="E104" s="261" t="s">
        <v>2</v>
      </c>
      <c r="F104" s="262"/>
      <c r="G104" s="262"/>
      <c r="H104" s="262"/>
      <c r="I104" s="262"/>
      <c r="J104" s="262"/>
      <c r="K104" s="262"/>
    </row>
    <row r="105" spans="1:11" s="228" customFormat="1" ht="16.2" customHeight="1">
      <c r="A105" s="225"/>
      <c r="B105" s="13"/>
      <c r="C105" s="226"/>
      <c r="D105" s="227"/>
      <c r="E105" s="263" t="s">
        <v>3</v>
      </c>
      <c r="F105" s="263"/>
      <c r="G105" s="263"/>
      <c r="H105" s="8"/>
      <c r="I105" s="264" t="s">
        <v>47</v>
      </c>
      <c r="J105" s="264"/>
      <c r="K105" s="264"/>
    </row>
    <row r="106" spans="1:11" s="180" customFormat="1" ht="16.2" customHeight="1">
      <c r="B106" s="231"/>
      <c r="C106" s="256"/>
      <c r="D106" s="256"/>
      <c r="E106" s="265" t="s">
        <v>48</v>
      </c>
      <c r="F106" s="265"/>
      <c r="G106" s="265"/>
      <c r="H106" s="257"/>
      <c r="I106" s="265" t="s">
        <v>48</v>
      </c>
      <c r="J106" s="265"/>
      <c r="K106" s="265"/>
    </row>
    <row r="107" spans="1:11" s="180" customFormat="1" ht="16.2" customHeight="1">
      <c r="B107" s="231"/>
      <c r="C107" s="256"/>
      <c r="D107" s="256"/>
      <c r="E107" s="3" t="s">
        <v>38</v>
      </c>
      <c r="F107" s="257"/>
      <c r="G107" s="9" t="s">
        <v>39</v>
      </c>
      <c r="H107" s="257"/>
      <c r="I107" s="9" t="s">
        <v>38</v>
      </c>
      <c r="J107" s="257"/>
      <c r="K107" s="9" t="s">
        <v>39</v>
      </c>
    </row>
    <row r="108" spans="1:11" s="180" customFormat="1" ht="16.2" customHeight="1">
      <c r="B108" s="231"/>
      <c r="C108" s="256"/>
      <c r="D108" s="256"/>
      <c r="E108" s="3" t="s">
        <v>126</v>
      </c>
      <c r="F108" s="4"/>
      <c r="G108" s="3" t="s">
        <v>4</v>
      </c>
      <c r="H108" s="4"/>
      <c r="I108" s="3" t="s">
        <v>126</v>
      </c>
      <c r="J108" s="4"/>
      <c r="K108" s="3" t="s">
        <v>4</v>
      </c>
    </row>
    <row r="109" spans="1:11" s="180" customFormat="1" ht="16.2" customHeight="1">
      <c r="B109" s="231"/>
      <c r="C109" s="226"/>
      <c r="D109" s="256"/>
      <c r="E109" s="1" t="s">
        <v>149</v>
      </c>
      <c r="F109" s="2"/>
      <c r="G109" s="1" t="s">
        <v>136</v>
      </c>
      <c r="H109" s="2"/>
      <c r="I109" s="1" t="s">
        <v>149</v>
      </c>
      <c r="J109" s="2"/>
      <c r="K109" s="1" t="s">
        <v>136</v>
      </c>
    </row>
    <row r="110" spans="1:11" s="228" customFormat="1" ht="16.2" customHeight="1">
      <c r="B110" s="225"/>
      <c r="C110" s="226"/>
      <c r="D110" s="232"/>
      <c r="E110" s="15"/>
      <c r="F110" s="15"/>
      <c r="G110" s="15"/>
      <c r="H110" s="14"/>
      <c r="I110" s="15"/>
      <c r="J110" s="15"/>
      <c r="K110" s="15"/>
    </row>
    <row r="111" spans="1:11" s="228" customFormat="1" ht="16.2" customHeight="1">
      <c r="A111" s="225" t="s">
        <v>59</v>
      </c>
      <c r="B111" s="225"/>
      <c r="C111" s="226"/>
      <c r="D111" s="226"/>
      <c r="E111" s="8"/>
      <c r="F111" s="8"/>
      <c r="G111" s="8"/>
      <c r="H111" s="9"/>
      <c r="I111" s="8"/>
      <c r="J111" s="9"/>
      <c r="K111" s="8"/>
    </row>
    <row r="112" spans="1:11" ht="16.2" customHeight="1">
      <c r="A112" s="228"/>
      <c r="B112" s="225"/>
      <c r="C112" s="226"/>
      <c r="D112" s="232"/>
      <c r="E112" s="15"/>
      <c r="F112" s="15"/>
      <c r="G112" s="15"/>
      <c r="H112" s="14"/>
      <c r="I112" s="15"/>
      <c r="J112" s="16"/>
      <c r="K112" s="15"/>
    </row>
    <row r="113" spans="1:11" s="228" customFormat="1" ht="16.2" customHeight="1">
      <c r="A113" s="228" t="s">
        <v>44</v>
      </c>
      <c r="B113" s="222"/>
      <c r="C113" s="224"/>
      <c r="D113" s="223"/>
      <c r="E113" s="24"/>
      <c r="F113" s="24"/>
      <c r="G113" s="24"/>
      <c r="H113" s="18"/>
      <c r="I113" s="18"/>
      <c r="J113" s="18"/>
      <c r="K113" s="18"/>
    </row>
    <row r="114" spans="1:11" ht="16.2" customHeight="1">
      <c r="A114" s="228"/>
      <c r="B114" s="225"/>
      <c r="C114" s="226"/>
      <c r="D114" s="232"/>
      <c r="E114" s="15"/>
      <c r="F114" s="15"/>
      <c r="G114" s="15"/>
      <c r="H114" s="14"/>
      <c r="I114" s="15"/>
      <c r="J114" s="16"/>
      <c r="K114" s="15"/>
    </row>
    <row r="115" spans="1:11" s="228" customFormat="1" ht="16.2" customHeight="1">
      <c r="A115" s="224" t="s">
        <v>29</v>
      </c>
      <c r="B115" s="222"/>
      <c r="C115" s="223"/>
      <c r="D115" s="223"/>
      <c r="E115" s="24"/>
      <c r="F115" s="24"/>
      <c r="G115" s="24"/>
      <c r="H115" s="18"/>
      <c r="I115" s="18"/>
      <c r="J115" s="18"/>
      <c r="K115" s="18"/>
    </row>
    <row r="116" spans="1:11" ht="16.2" customHeight="1">
      <c r="B116" s="222" t="s">
        <v>30</v>
      </c>
      <c r="C116" s="235"/>
      <c r="D116" s="223"/>
      <c r="E116" s="24"/>
      <c r="F116" s="24"/>
      <c r="G116" s="24"/>
      <c r="H116" s="18"/>
      <c r="I116" s="18"/>
      <c r="J116" s="18"/>
      <c r="K116" s="18"/>
    </row>
    <row r="117" spans="1:11" ht="16.2" customHeight="1">
      <c r="B117" s="224" t="s">
        <v>49</v>
      </c>
      <c r="C117" s="235"/>
      <c r="D117" s="223"/>
      <c r="E117" s="24"/>
      <c r="F117" s="24"/>
      <c r="G117" s="24"/>
      <c r="H117" s="18"/>
      <c r="I117" s="18"/>
      <c r="J117" s="18"/>
      <c r="K117" s="18"/>
    </row>
    <row r="118" spans="1:11" ht="16.2" customHeight="1" thickBot="1">
      <c r="B118" s="224" t="s">
        <v>31</v>
      </c>
      <c r="D118" s="223"/>
      <c r="E118" s="249">
        <v>781630</v>
      </c>
      <c r="G118" s="249">
        <v>781630</v>
      </c>
      <c r="H118" s="250"/>
      <c r="I118" s="249">
        <v>781630</v>
      </c>
      <c r="J118" s="244"/>
      <c r="K118" s="249">
        <v>781630</v>
      </c>
    </row>
    <row r="119" spans="1:11" ht="16.2" customHeight="1" thickTop="1">
      <c r="A119" s="228"/>
      <c r="B119" s="225" t="s">
        <v>32</v>
      </c>
      <c r="C119" s="226"/>
      <c r="D119" s="232"/>
      <c r="E119" s="15"/>
      <c r="F119" s="15"/>
      <c r="G119" s="15"/>
      <c r="H119" s="14"/>
      <c r="I119" s="15"/>
      <c r="J119" s="16"/>
      <c r="K119" s="15"/>
    </row>
    <row r="120" spans="1:11" ht="16.2" customHeight="1">
      <c r="B120" s="222" t="s">
        <v>55</v>
      </c>
      <c r="D120" s="223"/>
      <c r="E120" s="25"/>
      <c r="F120" s="25"/>
      <c r="G120" s="25"/>
      <c r="H120" s="25"/>
      <c r="I120" s="25"/>
      <c r="J120" s="25"/>
      <c r="K120" s="25"/>
    </row>
    <row r="121" spans="1:11" ht="16.2" customHeight="1">
      <c r="B121" s="224" t="s">
        <v>49</v>
      </c>
      <c r="C121" s="224"/>
      <c r="E121" s="224"/>
      <c r="F121" s="224"/>
      <c r="G121" s="224"/>
      <c r="H121" s="224"/>
      <c r="I121" s="224"/>
      <c r="J121" s="224"/>
      <c r="K121" s="224"/>
    </row>
    <row r="122" spans="1:11" ht="16.2" customHeight="1">
      <c r="B122" s="224" t="s">
        <v>40</v>
      </c>
      <c r="E122" s="251">
        <v>781629</v>
      </c>
      <c r="F122" s="6"/>
      <c r="G122" s="244">
        <v>781629</v>
      </c>
      <c r="H122" s="244"/>
      <c r="I122" s="244">
        <v>781629</v>
      </c>
      <c r="J122" s="244"/>
      <c r="K122" s="244">
        <v>781629</v>
      </c>
    </row>
    <row r="123" spans="1:11" s="228" customFormat="1" ht="16.2" customHeight="1">
      <c r="A123" s="90" t="s">
        <v>33</v>
      </c>
      <c r="B123" s="222"/>
      <c r="C123" s="223"/>
      <c r="D123" s="223"/>
      <c r="E123" s="251">
        <v>906215</v>
      </c>
      <c r="G123" s="244">
        <v>906215</v>
      </c>
      <c r="H123" s="244"/>
      <c r="I123" s="244">
        <v>906215</v>
      </c>
      <c r="J123" s="244"/>
      <c r="K123" s="244">
        <v>906215</v>
      </c>
    </row>
    <row r="124" spans="1:11" ht="16.2" customHeight="1">
      <c r="A124" s="222" t="s">
        <v>60</v>
      </c>
      <c r="D124" s="223"/>
      <c r="E124" s="30"/>
      <c r="F124" s="6"/>
      <c r="G124" s="30"/>
      <c r="H124" s="30"/>
      <c r="I124" s="30"/>
      <c r="J124" s="30"/>
      <c r="K124" s="30"/>
    </row>
    <row r="125" spans="1:11" s="228" customFormat="1" ht="16.2" customHeight="1">
      <c r="A125" s="224"/>
      <c r="B125" s="222" t="s">
        <v>34</v>
      </c>
      <c r="C125" s="223"/>
      <c r="D125" s="223"/>
      <c r="E125" s="251">
        <v>10659</v>
      </c>
      <c r="G125" s="244">
        <v>10659</v>
      </c>
      <c r="H125" s="244"/>
      <c r="I125" s="244">
        <v>10659</v>
      </c>
      <c r="J125" s="244"/>
      <c r="K125" s="244">
        <v>10659</v>
      </c>
    </row>
    <row r="126" spans="1:11" ht="16.2" customHeight="1">
      <c r="B126" s="222" t="s">
        <v>89</v>
      </c>
      <c r="D126" s="223"/>
      <c r="E126" s="34">
        <f>'7'!I26</f>
        <v>-436156</v>
      </c>
      <c r="F126" s="19"/>
      <c r="G126" s="252">
        <v>-441657</v>
      </c>
      <c r="H126" s="244"/>
      <c r="I126" s="252">
        <f>'8'!I25</f>
        <v>-304918</v>
      </c>
      <c r="J126" s="244"/>
      <c r="K126" s="252">
        <v>-303502</v>
      </c>
    </row>
    <row r="127" spans="1:11" ht="16.2" customHeight="1">
      <c r="A127" s="228"/>
      <c r="B127" s="225"/>
      <c r="C127" s="226"/>
      <c r="D127" s="232"/>
      <c r="E127" s="14"/>
      <c r="F127" s="14"/>
      <c r="G127" s="14"/>
      <c r="H127" s="14"/>
      <c r="I127" s="14"/>
      <c r="J127" s="16"/>
      <c r="K127" s="14"/>
    </row>
    <row r="128" spans="1:11" ht="16.2" customHeight="1">
      <c r="A128" s="224" t="s">
        <v>35</v>
      </c>
      <c r="D128" s="223"/>
      <c r="E128" s="18">
        <f>SUM(E122:E126)</f>
        <v>1262347</v>
      </c>
      <c r="F128" s="18"/>
      <c r="G128" s="18">
        <f>SUM(G122:G126)</f>
        <v>1256846</v>
      </c>
      <c r="H128" s="18"/>
      <c r="I128" s="18">
        <f>SUM(I122:I126)</f>
        <v>1393585</v>
      </c>
      <c r="J128" s="18"/>
      <c r="K128" s="18">
        <f>SUM(K122:K126)</f>
        <v>1395001</v>
      </c>
    </row>
    <row r="129" spans="1:11" ht="16.2" customHeight="1">
      <c r="A129" s="222" t="s">
        <v>36</v>
      </c>
      <c r="C129" s="235"/>
      <c r="D129" s="253"/>
      <c r="E129" s="34">
        <v>0</v>
      </c>
      <c r="F129" s="30"/>
      <c r="G129" s="34">
        <v>0</v>
      </c>
      <c r="H129" s="30"/>
      <c r="I129" s="34">
        <v>0</v>
      </c>
      <c r="J129" s="19"/>
      <c r="K129" s="32">
        <v>0</v>
      </c>
    </row>
    <row r="130" spans="1:11" ht="16.2" customHeight="1">
      <c r="A130" s="228"/>
      <c r="B130" s="225"/>
      <c r="C130" s="226"/>
      <c r="D130" s="232"/>
      <c r="E130" s="14"/>
      <c r="F130" s="14"/>
      <c r="G130" s="14"/>
      <c r="H130" s="14"/>
      <c r="I130" s="14"/>
      <c r="J130" s="16"/>
      <c r="K130" s="14"/>
    </row>
    <row r="131" spans="1:11" ht="16.2" customHeight="1">
      <c r="A131" s="225" t="s">
        <v>45</v>
      </c>
      <c r="B131" s="224"/>
      <c r="D131" s="253"/>
      <c r="E131" s="21">
        <f>SUM(E128:E129)</f>
        <v>1262347</v>
      </c>
      <c r="F131" s="18"/>
      <c r="G131" s="21">
        <f>SUM(G128:G129)</f>
        <v>1256846</v>
      </c>
      <c r="H131" s="18"/>
      <c r="I131" s="21">
        <f>SUM(I128:I129)</f>
        <v>1393585</v>
      </c>
      <c r="J131" s="18"/>
      <c r="K131" s="21">
        <f>SUM(K128:K129)</f>
        <v>1395001</v>
      </c>
    </row>
    <row r="132" spans="1:11" ht="16.2" customHeight="1">
      <c r="A132" s="228"/>
      <c r="B132" s="225"/>
      <c r="C132" s="226"/>
      <c r="D132" s="232"/>
      <c r="E132" s="14"/>
      <c r="F132" s="14"/>
      <c r="G132" s="14"/>
      <c r="H132" s="14"/>
      <c r="I132" s="14"/>
      <c r="J132" s="16"/>
      <c r="K132" s="14"/>
    </row>
    <row r="133" spans="1:11" ht="16.2" customHeight="1" thickBot="1">
      <c r="A133" s="225" t="s">
        <v>46</v>
      </c>
      <c r="B133" s="225"/>
      <c r="D133" s="223"/>
      <c r="E133" s="254">
        <f>+E131+E84</f>
        <v>1543251</v>
      </c>
      <c r="F133" s="18"/>
      <c r="G133" s="254">
        <f>+G131+G84</f>
        <v>1537419</v>
      </c>
      <c r="H133" s="18"/>
      <c r="I133" s="254">
        <f>+I131+I84</f>
        <v>1414879</v>
      </c>
      <c r="J133" s="18"/>
      <c r="K133" s="254">
        <f>+K131+K84</f>
        <v>1425015</v>
      </c>
    </row>
    <row r="134" spans="1:11" ht="16.2" customHeight="1" thickTop="1">
      <c r="A134" s="225"/>
      <c r="B134" s="225"/>
      <c r="D134" s="223"/>
      <c r="E134" s="18"/>
      <c r="F134" s="18"/>
      <c r="G134" s="18"/>
      <c r="H134" s="18"/>
      <c r="I134" s="18"/>
      <c r="J134" s="18"/>
      <c r="K134" s="18"/>
    </row>
    <row r="135" spans="1:11" ht="16.2" customHeight="1">
      <c r="A135" s="225"/>
      <c r="B135" s="225"/>
      <c r="D135" s="223"/>
      <c r="E135" s="18"/>
      <c r="F135" s="18"/>
      <c r="G135" s="18"/>
      <c r="H135" s="18"/>
      <c r="I135" s="18"/>
      <c r="J135" s="18"/>
      <c r="K135" s="18"/>
    </row>
    <row r="136" spans="1:11" ht="16.2" customHeight="1">
      <c r="A136" s="225"/>
      <c r="B136" s="225"/>
      <c r="D136" s="223"/>
      <c r="E136" s="24"/>
      <c r="F136" s="24"/>
      <c r="G136" s="24"/>
      <c r="H136" s="18"/>
      <c r="I136" s="24"/>
      <c r="J136" s="18"/>
      <c r="K136" s="24"/>
    </row>
    <row r="137" spans="1:11" ht="16.2" customHeight="1">
      <c r="A137" s="225"/>
      <c r="B137" s="225"/>
      <c r="D137" s="223"/>
      <c r="E137" s="24"/>
      <c r="F137" s="24"/>
      <c r="G137" s="24"/>
      <c r="H137" s="18"/>
      <c r="I137" s="24"/>
      <c r="J137" s="18"/>
      <c r="K137" s="24"/>
    </row>
    <row r="138" spans="1:11" ht="16.350000000000001" customHeight="1">
      <c r="A138" s="225"/>
      <c r="B138" s="225"/>
      <c r="D138" s="223"/>
      <c r="E138" s="24"/>
      <c r="F138" s="24"/>
      <c r="G138" s="24"/>
      <c r="H138" s="18"/>
      <c r="I138" s="24"/>
      <c r="J138" s="18"/>
      <c r="K138" s="24"/>
    </row>
    <row r="139" spans="1:11" ht="16.2" customHeight="1">
      <c r="A139" s="225"/>
      <c r="B139" s="225"/>
      <c r="D139" s="223"/>
      <c r="E139" s="24"/>
      <c r="F139" s="24"/>
      <c r="G139" s="24"/>
      <c r="H139" s="18"/>
      <c r="I139" s="24"/>
      <c r="J139" s="18"/>
      <c r="K139" s="24"/>
    </row>
    <row r="140" spans="1:11" ht="16.2" customHeight="1">
      <c r="E140" s="25"/>
      <c r="F140" s="25"/>
      <c r="G140" s="26"/>
      <c r="H140" s="27"/>
      <c r="I140" s="26"/>
      <c r="J140" s="27"/>
      <c r="K140" s="224"/>
    </row>
    <row r="141" spans="1:11" ht="16.2" customHeight="1">
      <c r="A141" s="224" t="s">
        <v>19</v>
      </c>
      <c r="E141" s="25"/>
      <c r="F141" s="25"/>
      <c r="G141" s="26"/>
      <c r="H141" s="27"/>
      <c r="I141" s="26"/>
      <c r="J141" s="27"/>
      <c r="K141" s="28" t="s">
        <v>20</v>
      </c>
    </row>
    <row r="142" spans="1:11" ht="16.350000000000001" customHeight="1">
      <c r="E142" s="25"/>
      <c r="F142" s="25"/>
      <c r="G142" s="26"/>
      <c r="H142" s="27"/>
      <c r="I142" s="26"/>
      <c r="J142" s="27"/>
      <c r="K142" s="28"/>
    </row>
    <row r="143" spans="1:11" ht="16.350000000000001" customHeight="1">
      <c r="B143" s="224"/>
      <c r="E143" s="25"/>
      <c r="F143" s="25"/>
      <c r="G143" s="26"/>
      <c r="H143" s="27"/>
      <c r="I143" s="26"/>
      <c r="J143" s="27"/>
      <c r="K143" s="28"/>
    </row>
    <row r="144" spans="1:11" ht="16.2" customHeight="1">
      <c r="E144" s="25"/>
      <c r="F144" s="25"/>
      <c r="G144" s="26"/>
      <c r="H144" s="27"/>
      <c r="I144" s="26"/>
      <c r="J144" s="27"/>
      <c r="K144" s="28"/>
    </row>
    <row r="145" spans="1:87" ht="16.5" customHeight="1">
      <c r="E145" s="25"/>
      <c r="F145" s="25"/>
      <c r="G145" s="26"/>
      <c r="H145" s="27"/>
      <c r="I145" s="26"/>
      <c r="J145" s="27"/>
      <c r="K145" s="28"/>
    </row>
    <row r="146" spans="1:87" ht="14.25" customHeight="1">
      <c r="E146" s="25"/>
      <c r="F146" s="25"/>
      <c r="G146" s="26"/>
      <c r="H146" s="27"/>
      <c r="I146" s="26"/>
      <c r="J146" s="27"/>
      <c r="K146" s="28"/>
    </row>
    <row r="147" spans="1:87" ht="22.2" customHeight="1">
      <c r="A147" s="35" t="str">
        <f>A98</f>
        <v>The accompanying notes are an integral part of these consolidated and separate financial statements.</v>
      </c>
      <c r="B147" s="240"/>
      <c r="C147" s="240"/>
      <c r="D147" s="240"/>
      <c r="E147" s="29"/>
      <c r="F147" s="29"/>
      <c r="G147" s="29"/>
      <c r="H147" s="29"/>
      <c r="I147" s="29"/>
      <c r="J147" s="29"/>
      <c r="K147" s="29"/>
    </row>
    <row r="148" spans="1:87" ht="16.5" customHeight="1">
      <c r="K148" s="25"/>
      <c r="L148" s="241"/>
      <c r="M148" s="241"/>
      <c r="N148" s="241"/>
      <c r="O148" s="241"/>
      <c r="P148" s="241"/>
      <c r="Q148" s="241"/>
      <c r="R148" s="241"/>
      <c r="S148" s="241"/>
      <c r="T148" s="241"/>
      <c r="U148" s="241"/>
      <c r="V148" s="241"/>
      <c r="W148" s="241"/>
      <c r="X148" s="241"/>
      <c r="Y148" s="241"/>
      <c r="Z148" s="241"/>
      <c r="AA148" s="241"/>
      <c r="AB148" s="241"/>
      <c r="AC148" s="241"/>
      <c r="AD148" s="241"/>
      <c r="AE148" s="241"/>
      <c r="AF148" s="241"/>
      <c r="AG148" s="241"/>
      <c r="AH148" s="241"/>
      <c r="AI148" s="241"/>
      <c r="AJ148" s="241"/>
      <c r="AK148" s="241"/>
      <c r="AL148" s="241"/>
      <c r="AM148" s="241"/>
      <c r="AN148" s="241"/>
      <c r="AO148" s="241"/>
      <c r="AP148" s="241"/>
      <c r="AQ148" s="241"/>
      <c r="AR148" s="241"/>
      <c r="AS148" s="241"/>
      <c r="AT148" s="241"/>
      <c r="AU148" s="241"/>
      <c r="AV148" s="241"/>
      <c r="AW148" s="241"/>
      <c r="AX148" s="241"/>
      <c r="AY148" s="241"/>
      <c r="AZ148" s="241"/>
      <c r="BA148" s="241"/>
      <c r="BB148" s="241"/>
      <c r="BC148" s="241"/>
      <c r="BD148" s="241"/>
      <c r="BE148" s="241"/>
      <c r="BF148" s="241"/>
      <c r="BG148" s="241"/>
      <c r="BH148" s="241"/>
      <c r="BI148" s="241"/>
      <c r="BJ148" s="241"/>
      <c r="BK148" s="241"/>
      <c r="BL148" s="241"/>
      <c r="BM148" s="241"/>
      <c r="BN148" s="241"/>
      <c r="BO148" s="241"/>
      <c r="BP148" s="241"/>
      <c r="BQ148" s="241"/>
      <c r="BR148" s="241"/>
      <c r="BS148" s="241"/>
      <c r="BT148" s="241"/>
      <c r="BU148" s="241"/>
      <c r="BV148" s="241"/>
      <c r="BW148" s="241"/>
      <c r="BX148" s="241"/>
      <c r="BY148" s="241"/>
      <c r="BZ148" s="241"/>
      <c r="CA148" s="241"/>
      <c r="CB148" s="241"/>
      <c r="CC148" s="241"/>
      <c r="CD148" s="241"/>
      <c r="CE148" s="241"/>
      <c r="CF148" s="241"/>
      <c r="CG148" s="241"/>
      <c r="CH148" s="241"/>
      <c r="CI148" s="241"/>
    </row>
    <row r="149" spans="1:87" ht="16.2" customHeight="1"/>
    <row r="150" spans="1:87" ht="16.2" customHeight="1"/>
    <row r="151" spans="1:87" ht="16.2" customHeight="1"/>
    <row r="152" spans="1:87" ht="16.2" customHeight="1"/>
    <row r="153" spans="1:87" ht="16.2" customHeight="1"/>
  </sheetData>
  <mergeCells count="15">
    <mergeCell ref="E106:G106"/>
    <mergeCell ref="I106:K106"/>
    <mergeCell ref="E56:G56"/>
    <mergeCell ref="I56:K56"/>
    <mergeCell ref="E57:G57"/>
    <mergeCell ref="I57:K57"/>
    <mergeCell ref="E104:K104"/>
    <mergeCell ref="E105:G105"/>
    <mergeCell ref="I105:K105"/>
    <mergeCell ref="E55:K55"/>
    <mergeCell ref="E6:K6"/>
    <mergeCell ref="E7:G7"/>
    <mergeCell ref="I7:K7"/>
    <mergeCell ref="E8:G8"/>
    <mergeCell ref="I8:K8"/>
  </mergeCells>
  <pageMargins left="0.8" right="0.5" top="0.5" bottom="0.6" header="0.49" footer="0.4"/>
  <pageSetup paperSize="9" firstPageNumber="2" orientation="portrait" useFirstPageNumber="1" horizontalDpi="1200" verticalDpi="1200" r:id="rId1"/>
  <headerFooter>
    <oddFooter>&amp;R&amp;"Arial,Regular"&amp;9&amp;P</oddFooter>
  </headerFooter>
  <rowBreaks count="2" manualBreakCount="2">
    <brk id="49" max="16383" man="1"/>
    <brk id="98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55"/>
  <sheetViews>
    <sheetView topLeftCell="A43" zoomScale="115" zoomScaleNormal="115" zoomScaleSheetLayoutView="100" workbookViewId="0">
      <selection activeCell="E49" sqref="E49:K49"/>
    </sheetView>
  </sheetViews>
  <sheetFormatPr defaultColWidth="9.33203125" defaultRowHeight="16.2" customHeight="1"/>
  <cols>
    <col min="1" max="1" width="1.5546875" style="90" customWidth="1"/>
    <col min="2" max="2" width="44" style="90" customWidth="1"/>
    <col min="3" max="3" width="3" style="90" customWidth="1"/>
    <col min="4" max="4" width="1.44140625" style="90" customWidth="1"/>
    <col min="5" max="5" width="10.5546875" style="90" customWidth="1"/>
    <col min="6" max="6" width="0.6640625" style="90" customWidth="1"/>
    <col min="7" max="7" width="10.5546875" style="90" customWidth="1"/>
    <col min="8" max="8" width="0.6640625" style="90" customWidth="1"/>
    <col min="9" max="9" width="10.5546875" style="90" customWidth="1"/>
    <col min="10" max="10" width="0.6640625" style="90" customWidth="1"/>
    <col min="11" max="11" width="10.5546875" style="90" customWidth="1"/>
    <col min="12" max="16384" width="9.33203125" style="90"/>
  </cols>
  <sheetData>
    <row r="1" spans="1:11" s="41" customFormat="1" ht="16.2" customHeight="1">
      <c r="A1" s="36" t="s">
        <v>0</v>
      </c>
      <c r="B1" s="37"/>
      <c r="C1" s="38"/>
      <c r="D1" s="37"/>
      <c r="E1" s="39"/>
      <c r="F1" s="39"/>
      <c r="G1" s="39"/>
      <c r="H1" s="39"/>
      <c r="I1" s="39"/>
      <c r="J1" s="39"/>
      <c r="K1" s="39"/>
    </row>
    <row r="2" spans="1:11" s="46" customFormat="1" ht="16.2" customHeight="1">
      <c r="A2" s="36" t="s">
        <v>61</v>
      </c>
      <c r="B2" s="36"/>
      <c r="C2" s="42"/>
      <c r="D2" s="43"/>
      <c r="E2" s="44"/>
      <c r="F2" s="44"/>
      <c r="G2" s="44"/>
      <c r="H2" s="44"/>
      <c r="I2" s="45"/>
      <c r="J2" s="45"/>
      <c r="K2" s="45"/>
    </row>
    <row r="3" spans="1:11" s="41" customFormat="1" ht="16.2" customHeight="1">
      <c r="A3" s="47" t="s">
        <v>154</v>
      </c>
      <c r="B3" s="47"/>
      <c r="C3" s="48"/>
      <c r="D3" s="49"/>
      <c r="E3" s="50"/>
      <c r="F3" s="50"/>
      <c r="G3" s="50"/>
      <c r="H3" s="50"/>
      <c r="I3" s="50"/>
      <c r="J3" s="50"/>
      <c r="K3" s="50"/>
    </row>
    <row r="4" spans="1:11" s="41" customFormat="1" ht="16.2" customHeight="1">
      <c r="A4" s="36"/>
      <c r="B4" s="36"/>
      <c r="C4" s="42"/>
      <c r="D4" s="43"/>
      <c r="E4" s="51"/>
      <c r="F4" s="51"/>
      <c r="G4" s="51"/>
      <c r="H4" s="51"/>
      <c r="I4" s="51"/>
      <c r="J4" s="51"/>
      <c r="K4" s="51"/>
    </row>
    <row r="5" spans="1:11" s="41" customFormat="1" ht="16.2" customHeight="1">
      <c r="A5" s="36"/>
      <c r="B5" s="36"/>
      <c r="C5" s="42"/>
      <c r="D5" s="43"/>
      <c r="E5" s="44"/>
      <c r="F5" s="44"/>
      <c r="G5" s="44"/>
      <c r="H5" s="44"/>
      <c r="I5" s="44"/>
      <c r="J5" s="44"/>
      <c r="K5" s="44"/>
    </row>
    <row r="6" spans="1:11" s="41" customFormat="1" ht="16.2" customHeight="1">
      <c r="A6" s="36"/>
      <c r="B6" s="36"/>
      <c r="C6" s="42"/>
      <c r="D6" s="43"/>
      <c r="E6" s="266" t="s">
        <v>2</v>
      </c>
      <c r="F6" s="266"/>
      <c r="G6" s="266"/>
      <c r="H6" s="266"/>
      <c r="I6" s="266"/>
      <c r="J6" s="266"/>
      <c r="K6" s="266"/>
    </row>
    <row r="7" spans="1:11" s="41" customFormat="1" ht="16.2" customHeight="1">
      <c r="A7" s="46"/>
      <c r="B7" s="36"/>
      <c r="C7" s="42"/>
      <c r="D7" s="42"/>
      <c r="E7" s="267" t="s">
        <v>3</v>
      </c>
      <c r="F7" s="267"/>
      <c r="G7" s="267"/>
      <c r="H7" s="53"/>
      <c r="I7" s="268" t="s">
        <v>47</v>
      </c>
      <c r="J7" s="268"/>
      <c r="K7" s="268"/>
    </row>
    <row r="8" spans="1:11" s="41" customFormat="1" ht="16.2" customHeight="1">
      <c r="A8" s="46"/>
      <c r="B8" s="36"/>
      <c r="C8" s="42"/>
      <c r="D8" s="42"/>
      <c r="E8" s="269" t="s">
        <v>48</v>
      </c>
      <c r="F8" s="269"/>
      <c r="G8" s="269"/>
      <c r="H8" s="4"/>
      <c r="I8" s="269" t="s">
        <v>48</v>
      </c>
      <c r="J8" s="269"/>
      <c r="K8" s="269"/>
    </row>
    <row r="9" spans="1:11" s="41" customFormat="1" ht="16.2" customHeight="1">
      <c r="A9" s="46"/>
      <c r="B9" s="36"/>
      <c r="C9" s="42"/>
      <c r="D9" s="42"/>
      <c r="E9" s="53" t="s">
        <v>38</v>
      </c>
      <c r="F9" s="4"/>
      <c r="G9" s="53" t="s">
        <v>38</v>
      </c>
      <c r="H9" s="4"/>
      <c r="I9" s="53" t="s">
        <v>38</v>
      </c>
      <c r="J9" s="4"/>
      <c r="K9" s="53" t="s">
        <v>38</v>
      </c>
    </row>
    <row r="10" spans="1:11" s="41" customFormat="1" ht="16.2" customHeight="1">
      <c r="A10" s="46"/>
      <c r="B10" s="36"/>
      <c r="C10" s="42"/>
      <c r="D10" s="42"/>
      <c r="E10" s="3" t="s">
        <v>126</v>
      </c>
      <c r="F10" s="54"/>
      <c r="G10" s="3" t="s">
        <v>126</v>
      </c>
      <c r="H10" s="54"/>
      <c r="I10" s="3" t="s">
        <v>126</v>
      </c>
      <c r="J10" s="54"/>
      <c r="K10" s="3" t="s">
        <v>126</v>
      </c>
    </row>
    <row r="11" spans="1:11" s="41" customFormat="1" ht="16.2" customHeight="1">
      <c r="B11" s="55"/>
      <c r="C11" s="193"/>
      <c r="D11" s="56"/>
      <c r="E11" s="1" t="s">
        <v>149</v>
      </c>
      <c r="F11" s="2"/>
      <c r="G11" s="1" t="s">
        <v>136</v>
      </c>
      <c r="H11" s="2"/>
      <c r="I11" s="1" t="s">
        <v>149</v>
      </c>
      <c r="J11" s="2"/>
      <c r="K11" s="1" t="s">
        <v>136</v>
      </c>
    </row>
    <row r="12" spans="1:11" s="41" customFormat="1" ht="10.199999999999999" customHeight="1">
      <c r="B12" s="55"/>
      <c r="C12" s="193"/>
      <c r="D12" s="56"/>
      <c r="E12" s="2"/>
      <c r="F12" s="2"/>
      <c r="G12" s="2"/>
      <c r="H12" s="2"/>
      <c r="I12" s="2"/>
      <c r="J12" s="2"/>
      <c r="K12" s="2"/>
    </row>
    <row r="13" spans="1:11" s="41" customFormat="1" ht="16.2" customHeight="1">
      <c r="A13" s="57" t="s">
        <v>62</v>
      </c>
      <c r="B13" s="55"/>
      <c r="C13" s="58"/>
      <c r="D13" s="58"/>
      <c r="E13" s="59"/>
      <c r="F13" s="59"/>
      <c r="G13" s="59"/>
      <c r="H13" s="59"/>
      <c r="I13" s="194"/>
      <c r="J13" s="72"/>
      <c r="K13" s="194"/>
    </row>
    <row r="14" spans="1:11" s="41" customFormat="1" ht="10.199999999999999" customHeight="1">
      <c r="A14" s="60"/>
      <c r="B14" s="55"/>
      <c r="C14" s="58"/>
      <c r="D14" s="58"/>
      <c r="E14" s="73"/>
      <c r="F14" s="73"/>
      <c r="G14" s="73"/>
      <c r="H14" s="73"/>
      <c r="I14" s="73"/>
      <c r="J14" s="73"/>
      <c r="K14" s="73"/>
    </row>
    <row r="15" spans="1:11" s="41" customFormat="1" ht="16.2" customHeight="1">
      <c r="A15" s="60" t="s">
        <v>63</v>
      </c>
      <c r="B15" s="55"/>
      <c r="C15" s="58"/>
      <c r="D15" s="58"/>
      <c r="E15" s="69">
        <v>113560</v>
      </c>
      <c r="F15" s="195"/>
      <c r="G15" s="69">
        <v>81371</v>
      </c>
      <c r="H15" s="195"/>
      <c r="I15" s="69">
        <v>1931</v>
      </c>
      <c r="J15" s="196"/>
      <c r="K15" s="69">
        <v>9344</v>
      </c>
    </row>
    <row r="16" spans="1:11" s="41" customFormat="1" ht="16.2" customHeight="1">
      <c r="A16" s="60" t="s">
        <v>64</v>
      </c>
      <c r="B16" s="55"/>
      <c r="C16" s="58"/>
      <c r="D16" s="58"/>
      <c r="E16" s="71">
        <v>958</v>
      </c>
      <c r="F16" s="195"/>
      <c r="G16" s="71">
        <v>835</v>
      </c>
      <c r="H16" s="195"/>
      <c r="I16" s="71">
        <v>0</v>
      </c>
      <c r="J16" s="197"/>
      <c r="K16" s="71">
        <v>0</v>
      </c>
    </row>
    <row r="17" spans="1:11" s="41" customFormat="1" ht="10.199999999999999" customHeight="1">
      <c r="A17" s="60"/>
      <c r="B17" s="55"/>
      <c r="C17" s="58"/>
      <c r="D17" s="58"/>
      <c r="E17" s="73"/>
      <c r="F17" s="73"/>
      <c r="G17" s="73"/>
      <c r="H17" s="73"/>
      <c r="I17" s="73"/>
      <c r="J17" s="73"/>
      <c r="K17" s="73"/>
    </row>
    <row r="18" spans="1:11" s="41" customFormat="1" ht="16.2" customHeight="1">
      <c r="A18" s="58" t="s">
        <v>65</v>
      </c>
      <c r="B18" s="55"/>
      <c r="C18" s="62"/>
      <c r="D18" s="62"/>
      <c r="E18" s="127">
        <f>SUM(E15:E16)</f>
        <v>114518</v>
      </c>
      <c r="F18" s="73"/>
      <c r="G18" s="127">
        <f>SUM(G15:G16)</f>
        <v>82206</v>
      </c>
      <c r="H18" s="73"/>
      <c r="I18" s="127">
        <f>SUM(I15:I16)</f>
        <v>1931</v>
      </c>
      <c r="J18" s="73"/>
      <c r="K18" s="127">
        <f>SUM(K15:K16)</f>
        <v>9344</v>
      </c>
    </row>
    <row r="19" spans="1:11" s="41" customFormat="1" ht="16.2" customHeight="1">
      <c r="A19" s="58"/>
      <c r="B19" s="55"/>
      <c r="C19" s="62"/>
      <c r="D19" s="62"/>
      <c r="E19" s="73"/>
      <c r="F19" s="73"/>
      <c r="G19" s="73"/>
      <c r="H19" s="73"/>
      <c r="I19" s="73"/>
      <c r="J19" s="73"/>
      <c r="K19" s="73"/>
    </row>
    <row r="20" spans="1:11" s="41" customFormat="1" ht="16.2" customHeight="1">
      <c r="A20" s="57" t="s">
        <v>66</v>
      </c>
      <c r="B20" s="55"/>
      <c r="C20" s="62"/>
      <c r="D20" s="62"/>
      <c r="E20" s="64"/>
      <c r="F20" s="64"/>
      <c r="G20" s="64"/>
      <c r="H20" s="64"/>
      <c r="I20" s="64"/>
      <c r="J20" s="64"/>
      <c r="K20" s="64"/>
    </row>
    <row r="21" spans="1:11" s="41" customFormat="1" ht="10.199999999999999" customHeight="1">
      <c r="A21" s="60"/>
      <c r="B21" s="55"/>
      <c r="C21" s="58"/>
      <c r="D21" s="58"/>
      <c r="E21" s="73"/>
      <c r="F21" s="73"/>
      <c r="G21" s="73"/>
      <c r="H21" s="73"/>
      <c r="I21" s="73"/>
      <c r="J21" s="73"/>
      <c r="K21" s="73"/>
    </row>
    <row r="22" spans="1:11" s="41" customFormat="1" ht="16.2" customHeight="1">
      <c r="A22" s="60" t="s">
        <v>67</v>
      </c>
      <c r="B22" s="60"/>
      <c r="C22" s="62"/>
      <c r="D22" s="62"/>
      <c r="E22" s="69">
        <v>-72695</v>
      </c>
      <c r="F22" s="195"/>
      <c r="G22" s="69">
        <v>-68306</v>
      </c>
      <c r="H22" s="195"/>
      <c r="I22" s="69">
        <v>-1851</v>
      </c>
      <c r="J22" s="196"/>
      <c r="K22" s="69">
        <v>-7500</v>
      </c>
    </row>
    <row r="23" spans="1:11" s="41" customFormat="1" ht="16.2" customHeight="1">
      <c r="A23" s="60" t="s">
        <v>68</v>
      </c>
      <c r="B23" s="60"/>
      <c r="C23" s="62"/>
      <c r="D23" s="62"/>
      <c r="E23" s="71">
        <v>-291</v>
      </c>
      <c r="F23" s="195"/>
      <c r="G23" s="71">
        <v>-325</v>
      </c>
      <c r="H23" s="195"/>
      <c r="I23" s="71">
        <v>0</v>
      </c>
      <c r="J23" s="197"/>
      <c r="K23" s="71">
        <v>0</v>
      </c>
    </row>
    <row r="24" spans="1:11" s="41" customFormat="1" ht="10.199999999999999" customHeight="1">
      <c r="A24" s="60"/>
      <c r="B24" s="60"/>
      <c r="C24" s="62"/>
      <c r="D24" s="62"/>
      <c r="E24" s="73"/>
      <c r="F24" s="73"/>
      <c r="G24" s="73"/>
      <c r="H24" s="73"/>
      <c r="I24" s="73"/>
      <c r="J24" s="73"/>
      <c r="K24" s="73"/>
    </row>
    <row r="25" spans="1:11" s="41" customFormat="1" ht="16.2" customHeight="1">
      <c r="A25" s="36" t="s">
        <v>69</v>
      </c>
      <c r="C25" s="62"/>
      <c r="D25" s="62"/>
      <c r="E25" s="127">
        <f>SUM(E22:E23)</f>
        <v>-72986</v>
      </c>
      <c r="F25" s="73"/>
      <c r="G25" s="127">
        <f>SUM(G22:G23)</f>
        <v>-68631</v>
      </c>
      <c r="H25" s="73"/>
      <c r="I25" s="127">
        <f>SUM(I22:I23)</f>
        <v>-1851</v>
      </c>
      <c r="J25" s="73"/>
      <c r="K25" s="127">
        <f>SUM(K22:K23)</f>
        <v>-7500</v>
      </c>
    </row>
    <row r="26" spans="1:11" s="41" customFormat="1" ht="16.2" customHeight="1">
      <c r="A26" s="67"/>
      <c r="B26" s="55"/>
      <c r="C26" s="62"/>
      <c r="D26" s="62"/>
      <c r="E26" s="73"/>
      <c r="F26" s="73"/>
      <c r="G26" s="73"/>
      <c r="H26" s="73"/>
      <c r="I26" s="73"/>
      <c r="J26" s="73"/>
      <c r="K26" s="73"/>
    </row>
    <row r="27" spans="1:11" s="41" customFormat="1" ht="16.2" customHeight="1">
      <c r="A27" s="36" t="s">
        <v>141</v>
      </c>
      <c r="C27" s="62"/>
      <c r="D27" s="62"/>
      <c r="E27" s="69">
        <f>E18+E25</f>
        <v>41532</v>
      </c>
      <c r="F27" s="195"/>
      <c r="G27" s="69">
        <f>G18+G25</f>
        <v>13575</v>
      </c>
      <c r="H27" s="195"/>
      <c r="I27" s="69">
        <f>I18+I25</f>
        <v>80</v>
      </c>
      <c r="J27" s="195"/>
      <c r="K27" s="69">
        <f>K18+K25</f>
        <v>1844</v>
      </c>
    </row>
    <row r="28" spans="1:11" s="41" customFormat="1" ht="16.2" customHeight="1">
      <c r="A28" s="41" t="s">
        <v>132</v>
      </c>
      <c r="C28" s="70"/>
      <c r="D28" s="62"/>
      <c r="E28" s="69">
        <v>422</v>
      </c>
      <c r="F28" s="195"/>
      <c r="G28" s="69">
        <v>423</v>
      </c>
      <c r="H28" s="195"/>
      <c r="I28" s="69">
        <v>8920</v>
      </c>
      <c r="J28" s="196"/>
      <c r="K28" s="69">
        <v>7135</v>
      </c>
    </row>
    <row r="29" spans="1:11" s="41" customFormat="1" ht="16.2" customHeight="1">
      <c r="A29" s="67" t="s">
        <v>135</v>
      </c>
      <c r="B29" s="55"/>
      <c r="C29" s="62"/>
      <c r="D29" s="62"/>
      <c r="E29" s="69">
        <v>-2689</v>
      </c>
      <c r="F29" s="195"/>
      <c r="G29" s="69">
        <v>-2173</v>
      </c>
      <c r="H29" s="195"/>
      <c r="I29" s="69">
        <v>-271</v>
      </c>
      <c r="J29" s="198"/>
      <c r="K29" s="69">
        <v>-575</v>
      </c>
    </row>
    <row r="30" spans="1:11" s="41" customFormat="1" ht="16.2" customHeight="1">
      <c r="A30" s="67" t="s">
        <v>70</v>
      </c>
      <c r="B30" s="55"/>
      <c r="C30" s="62"/>
      <c r="D30" s="62"/>
      <c r="E30" s="69">
        <v>-21977</v>
      </c>
      <c r="F30" s="195"/>
      <c r="G30" s="69">
        <v>-24993</v>
      </c>
      <c r="H30" s="195"/>
      <c r="I30" s="69">
        <v>-10661</v>
      </c>
      <c r="J30" s="198"/>
      <c r="K30" s="69">
        <v>-9564</v>
      </c>
    </row>
    <row r="31" spans="1:11" s="41" customFormat="1" ht="16.2" customHeight="1">
      <c r="A31" s="58" t="s">
        <v>71</v>
      </c>
      <c r="C31" s="62"/>
      <c r="D31" s="62"/>
      <c r="E31" s="71">
        <v>-2813</v>
      </c>
      <c r="F31" s="195"/>
      <c r="G31" s="71">
        <v>-2460</v>
      </c>
      <c r="H31" s="195"/>
      <c r="I31" s="71">
        <v>-103</v>
      </c>
      <c r="J31" s="198"/>
      <c r="K31" s="71">
        <v>-100</v>
      </c>
    </row>
    <row r="32" spans="1:11" s="41" customFormat="1" ht="10.199999999999999" customHeight="1">
      <c r="A32" s="58"/>
      <c r="C32" s="62"/>
      <c r="D32" s="62"/>
      <c r="E32" s="72"/>
      <c r="F32" s="73"/>
      <c r="G32" s="72"/>
      <c r="H32" s="73"/>
      <c r="I32" s="72"/>
      <c r="J32" s="73"/>
      <c r="K32" s="72"/>
    </row>
    <row r="33" spans="1:11" s="41" customFormat="1" ht="16.2" customHeight="1">
      <c r="A33" s="57" t="s">
        <v>170</v>
      </c>
      <c r="B33" s="55"/>
      <c r="C33" s="62"/>
      <c r="D33" s="62"/>
      <c r="E33" s="68">
        <f>SUM(E27:E31)</f>
        <v>14475</v>
      </c>
      <c r="F33" s="73"/>
      <c r="G33" s="68">
        <f>SUM(G27:G31)</f>
        <v>-15628</v>
      </c>
      <c r="H33" s="73"/>
      <c r="I33" s="68">
        <f>SUM(I27:I31)</f>
        <v>-2035</v>
      </c>
      <c r="J33" s="73"/>
      <c r="K33" s="68">
        <f>SUM(K27:K31)</f>
        <v>-1260</v>
      </c>
    </row>
    <row r="34" spans="1:11" s="41" customFormat="1" ht="16.2" customHeight="1">
      <c r="A34" s="74" t="s">
        <v>183</v>
      </c>
      <c r="B34" s="55"/>
      <c r="C34" s="70"/>
      <c r="D34" s="62"/>
      <c r="E34" s="71">
        <v>-2679</v>
      </c>
      <c r="F34" s="195"/>
      <c r="G34" s="71">
        <v>121</v>
      </c>
      <c r="H34" s="195"/>
      <c r="I34" s="71">
        <v>31</v>
      </c>
      <c r="J34" s="199"/>
      <c r="K34" s="71">
        <v>32</v>
      </c>
    </row>
    <row r="35" spans="1:11" s="41" customFormat="1" ht="10.199999999999999" customHeight="1">
      <c r="A35" s="74"/>
      <c r="B35" s="55"/>
      <c r="C35" s="70"/>
      <c r="D35" s="62"/>
      <c r="E35" s="73"/>
      <c r="F35" s="73"/>
      <c r="G35" s="73"/>
      <c r="H35" s="73"/>
      <c r="I35" s="73"/>
      <c r="J35" s="73"/>
      <c r="K35" s="73"/>
    </row>
    <row r="36" spans="1:11" s="41" customFormat="1" ht="16.2" customHeight="1">
      <c r="A36" s="75" t="s">
        <v>171</v>
      </c>
      <c r="B36" s="55"/>
      <c r="C36" s="62"/>
      <c r="D36" s="62"/>
      <c r="E36" s="73">
        <f>SUM(E33:E34)</f>
        <v>11796</v>
      </c>
      <c r="F36" s="73"/>
      <c r="G36" s="73">
        <f>SUM(G33:G34)</f>
        <v>-15507</v>
      </c>
      <c r="H36" s="73"/>
      <c r="I36" s="73">
        <f>SUM(I33:I34)</f>
        <v>-2004</v>
      </c>
      <c r="J36" s="73"/>
      <c r="K36" s="73">
        <f>SUM(K33:K34)</f>
        <v>-1228</v>
      </c>
    </row>
    <row r="37" spans="1:11" s="41" customFormat="1" ht="16.2" customHeight="1">
      <c r="A37" s="74" t="s">
        <v>131</v>
      </c>
      <c r="B37" s="74"/>
      <c r="C37" s="62"/>
      <c r="D37" s="62"/>
      <c r="E37" s="127">
        <v>0</v>
      </c>
      <c r="F37" s="73"/>
      <c r="G37" s="127">
        <v>0</v>
      </c>
      <c r="H37" s="73"/>
      <c r="I37" s="127">
        <v>0</v>
      </c>
      <c r="J37" s="73"/>
      <c r="K37" s="127">
        <v>0</v>
      </c>
    </row>
    <row r="38" spans="1:11" s="41" customFormat="1" ht="10.199999999999999" customHeight="1">
      <c r="A38" s="75"/>
      <c r="B38" s="75"/>
      <c r="C38" s="62"/>
      <c r="D38" s="62"/>
      <c r="E38" s="73"/>
      <c r="F38" s="73"/>
      <c r="G38" s="73"/>
      <c r="H38" s="73"/>
      <c r="I38" s="73"/>
      <c r="J38" s="73"/>
      <c r="K38" s="73"/>
    </row>
    <row r="39" spans="1:11" s="41" customFormat="1" ht="16.2" customHeight="1" thickBot="1">
      <c r="A39" s="75" t="s">
        <v>172</v>
      </c>
      <c r="C39" s="76"/>
      <c r="D39" s="77"/>
      <c r="E39" s="200">
        <f>SUM(E36:E37)</f>
        <v>11796</v>
      </c>
      <c r="F39" s="73"/>
      <c r="G39" s="200">
        <f>SUM(G36:G37)</f>
        <v>-15507</v>
      </c>
      <c r="H39" s="73"/>
      <c r="I39" s="200">
        <f>SUM(I36:I37)</f>
        <v>-2004</v>
      </c>
      <c r="J39" s="73"/>
      <c r="K39" s="200">
        <f>SUM(K36:K37)</f>
        <v>-1228</v>
      </c>
    </row>
    <row r="40" spans="1:11" s="41" customFormat="1" ht="16.2" customHeight="1" thickTop="1">
      <c r="A40" s="75"/>
      <c r="C40" s="76"/>
      <c r="D40" s="77"/>
      <c r="E40" s="73"/>
      <c r="F40" s="73"/>
      <c r="G40" s="73"/>
      <c r="H40" s="73"/>
      <c r="I40" s="73"/>
      <c r="J40" s="73"/>
      <c r="K40" s="73"/>
    </row>
    <row r="41" spans="1:11" s="41" customFormat="1" ht="16.2" customHeight="1">
      <c r="A41" s="75" t="s">
        <v>173</v>
      </c>
      <c r="B41" s="74"/>
      <c r="C41" s="78"/>
      <c r="D41" s="77"/>
      <c r="E41" s="62"/>
      <c r="F41" s="73"/>
      <c r="G41" s="62"/>
      <c r="H41" s="73"/>
      <c r="I41" s="62"/>
      <c r="J41" s="73"/>
      <c r="K41" s="62"/>
    </row>
    <row r="42" spans="1:11" s="41" customFormat="1" ht="16.2" customHeight="1">
      <c r="A42" s="75"/>
      <c r="B42" s="79" t="s">
        <v>72</v>
      </c>
      <c r="C42" s="78"/>
      <c r="D42" s="77"/>
      <c r="E42" s="62"/>
      <c r="F42" s="73"/>
      <c r="G42" s="62"/>
      <c r="H42" s="73"/>
      <c r="I42" s="62"/>
      <c r="J42" s="73"/>
      <c r="K42" s="62"/>
    </row>
    <row r="43" spans="1:11" s="46" customFormat="1" ht="16.2" customHeight="1">
      <c r="B43" s="74" t="s">
        <v>73</v>
      </c>
      <c r="C43" s="76"/>
      <c r="D43" s="77"/>
      <c r="E43" s="205">
        <f>E39</f>
        <v>11796</v>
      </c>
      <c r="F43" s="205"/>
      <c r="G43" s="205">
        <f>G39</f>
        <v>-15507</v>
      </c>
      <c r="H43" s="205"/>
      <c r="I43" s="205">
        <f>I39</f>
        <v>-2004</v>
      </c>
      <c r="J43" s="196"/>
      <c r="K43" s="205">
        <f>K39</f>
        <v>-1228</v>
      </c>
    </row>
    <row r="44" spans="1:11" s="41" customFormat="1" ht="16.2" customHeight="1">
      <c r="B44" s="74" t="s">
        <v>74</v>
      </c>
      <c r="C44" s="76"/>
      <c r="D44" s="77"/>
      <c r="E44" s="206">
        <v>0</v>
      </c>
      <c r="F44" s="205"/>
      <c r="G44" s="206">
        <v>0</v>
      </c>
      <c r="H44" s="205"/>
      <c r="I44" s="206">
        <v>0</v>
      </c>
      <c r="J44" s="198"/>
      <c r="K44" s="206">
        <v>0</v>
      </c>
    </row>
    <row r="45" spans="1:11" s="41" customFormat="1" ht="10.199999999999999" customHeight="1">
      <c r="A45" s="82"/>
      <c r="B45" s="82"/>
      <c r="C45" s="76"/>
      <c r="D45" s="77"/>
      <c r="E45" s="83"/>
      <c r="F45" s="73"/>
      <c r="G45" s="83"/>
      <c r="H45" s="73"/>
      <c r="I45" s="83"/>
      <c r="J45" s="73"/>
      <c r="K45" s="83"/>
    </row>
    <row r="46" spans="1:11" s="41" customFormat="1" ht="16.2" customHeight="1" thickBot="1">
      <c r="A46" s="74"/>
      <c r="C46" s="78"/>
      <c r="D46" s="77"/>
      <c r="E46" s="200">
        <f>SUM(E43:E44)</f>
        <v>11796</v>
      </c>
      <c r="F46" s="73"/>
      <c r="G46" s="200">
        <f>SUM(G43:G44)</f>
        <v>-15507</v>
      </c>
      <c r="H46" s="73"/>
      <c r="I46" s="200">
        <f>SUM(I43:I44)</f>
        <v>-2004</v>
      </c>
      <c r="J46" s="73"/>
      <c r="K46" s="200">
        <f>SUM(K43:K44)</f>
        <v>-1228</v>
      </c>
    </row>
    <row r="47" spans="1:11" s="58" customFormat="1" ht="16.2" customHeight="1" thickTop="1"/>
    <row r="48" spans="1:11" s="58" customFormat="1" ht="16.2" customHeight="1">
      <c r="A48" s="84" t="s">
        <v>174</v>
      </c>
      <c r="C48" s="70"/>
      <c r="E48" s="62"/>
      <c r="G48" s="62"/>
      <c r="I48" s="62"/>
      <c r="K48" s="62"/>
    </row>
    <row r="49" spans="1:11" s="41" customFormat="1" ht="16.2" customHeight="1">
      <c r="A49" s="74" t="s">
        <v>175</v>
      </c>
      <c r="B49" s="55"/>
      <c r="D49" s="62"/>
      <c r="E49" s="207">
        <v>1.5100000000000001E-2</v>
      </c>
      <c r="F49" s="207"/>
      <c r="G49" s="207">
        <v>-1.9800000000000002E-2</v>
      </c>
      <c r="H49" s="207"/>
      <c r="I49" s="207">
        <v>-2.5999999999999999E-3</v>
      </c>
      <c r="J49" s="221"/>
      <c r="K49" s="207">
        <v>-1.6000000000000001E-3</v>
      </c>
    </row>
    <row r="50" spans="1:11" s="41" customFormat="1" ht="16.2" customHeight="1">
      <c r="A50" s="75"/>
      <c r="C50" s="76"/>
      <c r="D50" s="77"/>
      <c r="E50" s="73"/>
      <c r="F50" s="73"/>
      <c r="G50" s="73"/>
      <c r="H50" s="73"/>
      <c r="I50" s="73"/>
      <c r="J50" s="73"/>
      <c r="K50" s="73"/>
    </row>
    <row r="51" spans="1:11" s="41" customFormat="1" ht="16.2" customHeight="1">
      <c r="A51" s="75"/>
      <c r="C51" s="76"/>
      <c r="D51" s="77"/>
      <c r="E51" s="73"/>
      <c r="F51" s="73"/>
      <c r="G51" s="73"/>
      <c r="H51" s="73"/>
      <c r="I51" s="73"/>
      <c r="J51" s="73"/>
      <c r="K51" s="73"/>
    </row>
    <row r="52" spans="1:11" s="41" customFormat="1" ht="13.5" customHeight="1">
      <c r="A52" s="75"/>
      <c r="C52" s="76"/>
      <c r="D52" s="77"/>
      <c r="E52" s="73"/>
      <c r="F52" s="73"/>
      <c r="G52" s="73"/>
      <c r="H52" s="73"/>
      <c r="I52" s="73"/>
      <c r="J52" s="73"/>
      <c r="K52" s="73"/>
    </row>
    <row r="53" spans="1:11" s="41" customFormat="1" ht="16.2" customHeight="1">
      <c r="A53" s="86" t="s">
        <v>19</v>
      </c>
      <c r="C53" s="76"/>
      <c r="D53" s="77"/>
      <c r="E53" s="86" t="s">
        <v>19</v>
      </c>
      <c r="F53" s="73"/>
      <c r="G53" s="73"/>
      <c r="H53" s="73"/>
      <c r="I53" s="73"/>
      <c r="J53" s="73"/>
      <c r="K53" s="73"/>
    </row>
    <row r="54" spans="1:11" s="41" customFormat="1" ht="13.5" customHeight="1">
      <c r="B54" s="87"/>
      <c r="C54" s="88"/>
      <c r="D54" s="86"/>
      <c r="F54" s="89"/>
      <c r="G54" s="86"/>
      <c r="H54" s="73"/>
      <c r="I54" s="62"/>
      <c r="J54" s="73"/>
      <c r="K54" s="62"/>
    </row>
    <row r="55" spans="1:11" s="41" customFormat="1" ht="22.2" customHeight="1">
      <c r="A55" s="201" t="str">
        <f>'2-4 '!A49</f>
        <v>The accompanying notes are an integral part of these consolidated and separate financial statements.</v>
      </c>
      <c r="B55" s="202"/>
      <c r="C55" s="203"/>
      <c r="D55" s="204"/>
      <c r="E55" s="127"/>
      <c r="F55" s="127"/>
      <c r="G55" s="127"/>
      <c r="H55" s="127"/>
      <c r="I55" s="127"/>
      <c r="J55" s="127"/>
      <c r="K55" s="127"/>
    </row>
  </sheetData>
  <mergeCells count="5">
    <mergeCell ref="E6:K6"/>
    <mergeCell ref="E7:G7"/>
    <mergeCell ref="I7:K7"/>
    <mergeCell ref="E8:G8"/>
    <mergeCell ref="I8:K8"/>
  </mergeCells>
  <pageMargins left="0.8" right="0.5" top="0.5" bottom="0.6" header="0.49" footer="0.4"/>
  <pageSetup paperSize="9" scale="95" firstPageNumber="5" orientation="portrait" useFirstPageNumber="1" horizontalDpi="1200" verticalDpi="1200" r:id="rId1"/>
  <headerFooter>
    <oddFooter>&amp;R&amp;"Arial,Regular"&amp;9&amp;P</oddFooter>
  </headerFooter>
  <ignoredErrors>
    <ignoredError sqref="E11:K11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R56"/>
  <sheetViews>
    <sheetView tabSelected="1" topLeftCell="A34" zoomScale="120" zoomScaleNormal="120" workbookViewId="0">
      <selection activeCell="N45" sqref="N45"/>
    </sheetView>
  </sheetViews>
  <sheetFormatPr defaultColWidth="9.33203125" defaultRowHeight="11.4"/>
  <cols>
    <col min="1" max="1" width="1.5546875" style="90" customWidth="1"/>
    <col min="2" max="2" width="40.6640625" style="90" customWidth="1"/>
    <col min="3" max="3" width="5.5546875" style="90" bestFit="1" customWidth="1"/>
    <col min="4" max="4" width="0.6640625" style="90" customWidth="1"/>
    <col min="5" max="5" width="10.5546875" style="90" customWidth="1"/>
    <col min="6" max="6" width="0.6640625" style="90" customWidth="1"/>
    <col min="7" max="7" width="10.5546875" style="90" customWidth="1"/>
    <col min="8" max="8" width="0.6640625" style="90" customWidth="1"/>
    <col min="9" max="9" width="10.5546875" style="90" customWidth="1"/>
    <col min="10" max="10" width="0.6640625" style="90" customWidth="1"/>
    <col min="11" max="11" width="10.5546875" style="90" customWidth="1"/>
    <col min="12" max="16384" width="9.33203125" style="90"/>
  </cols>
  <sheetData>
    <row r="1" spans="1:15" s="41" customFormat="1" ht="16.5" customHeight="1">
      <c r="A1" s="36" t="s">
        <v>0</v>
      </c>
      <c r="B1" s="37"/>
      <c r="C1" s="37"/>
      <c r="D1" s="39"/>
      <c r="E1" s="39"/>
      <c r="F1" s="39"/>
      <c r="G1" s="39"/>
      <c r="H1" s="39"/>
      <c r="I1" s="39"/>
      <c r="J1" s="39"/>
      <c r="K1" s="39"/>
    </row>
    <row r="2" spans="1:15" s="46" customFormat="1" ht="16.5" customHeight="1">
      <c r="A2" s="36" t="s">
        <v>61</v>
      </c>
      <c r="B2" s="36"/>
      <c r="C2" s="36"/>
      <c r="D2" s="44"/>
      <c r="E2" s="44"/>
      <c r="F2" s="44"/>
      <c r="G2" s="44"/>
      <c r="H2" s="44"/>
      <c r="I2" s="45"/>
      <c r="J2" s="45"/>
      <c r="K2" s="45"/>
    </row>
    <row r="3" spans="1:15" s="41" customFormat="1" ht="16.5" customHeight="1">
      <c r="A3" s="47" t="s">
        <v>152</v>
      </c>
      <c r="B3" s="47"/>
      <c r="C3" s="47"/>
      <c r="D3" s="44"/>
      <c r="E3" s="50"/>
      <c r="F3" s="50"/>
      <c r="G3" s="50"/>
      <c r="H3" s="50"/>
      <c r="I3" s="50"/>
      <c r="J3" s="50"/>
      <c r="K3" s="50"/>
    </row>
    <row r="4" spans="1:15" s="41" customFormat="1" ht="16.2" customHeight="1">
      <c r="A4" s="36"/>
      <c r="B4" s="36"/>
      <c r="C4" s="36"/>
      <c r="D4" s="44"/>
      <c r="E4" s="51"/>
      <c r="F4" s="51"/>
      <c r="G4" s="51"/>
      <c r="H4" s="51"/>
      <c r="I4" s="51"/>
      <c r="J4" s="51"/>
      <c r="K4" s="51"/>
    </row>
    <row r="5" spans="1:15" s="41" customFormat="1" ht="16.2" customHeight="1">
      <c r="A5" s="36"/>
      <c r="B5" s="36"/>
      <c r="C5" s="36"/>
      <c r="D5" s="44"/>
      <c r="E5" s="44" t="s">
        <v>140</v>
      </c>
      <c r="F5" s="44"/>
      <c r="G5" s="44"/>
      <c r="H5" s="44"/>
      <c r="I5" s="44"/>
      <c r="J5" s="44"/>
      <c r="K5" s="44"/>
    </row>
    <row r="6" spans="1:15" s="41" customFormat="1" ht="16.2" customHeight="1">
      <c r="A6" s="36"/>
      <c r="B6" s="36"/>
      <c r="C6" s="36"/>
      <c r="D6" s="42"/>
      <c r="E6" s="266" t="s">
        <v>2</v>
      </c>
      <c r="F6" s="266"/>
      <c r="G6" s="266"/>
      <c r="H6" s="266"/>
      <c r="I6" s="266"/>
      <c r="J6" s="266"/>
      <c r="K6" s="266"/>
    </row>
    <row r="7" spans="1:15" s="41" customFormat="1" ht="16.2" customHeight="1">
      <c r="A7" s="46"/>
      <c r="B7" s="36"/>
      <c r="C7" s="36"/>
      <c r="D7" s="42"/>
      <c r="E7" s="267" t="s">
        <v>3</v>
      </c>
      <c r="F7" s="267"/>
      <c r="G7" s="267"/>
      <c r="H7" s="53"/>
      <c r="I7" s="268" t="s">
        <v>47</v>
      </c>
      <c r="J7" s="268"/>
      <c r="K7" s="268"/>
    </row>
    <row r="8" spans="1:15" s="41" customFormat="1" ht="16.2" customHeight="1">
      <c r="A8" s="46"/>
      <c r="B8" s="36"/>
      <c r="C8" s="229" t="s">
        <v>186</v>
      </c>
      <c r="D8" s="226"/>
      <c r="E8" s="269" t="s">
        <v>48</v>
      </c>
      <c r="F8" s="269"/>
      <c r="G8" s="269"/>
      <c r="H8" s="4"/>
      <c r="I8" s="269" t="s">
        <v>48</v>
      </c>
      <c r="J8" s="269"/>
      <c r="K8" s="269"/>
    </row>
    <row r="9" spans="1:15" s="41" customFormat="1" ht="16.2" customHeight="1">
      <c r="A9" s="46"/>
      <c r="B9" s="36"/>
      <c r="C9" s="36"/>
      <c r="D9" s="4"/>
      <c r="E9" s="53" t="s">
        <v>38</v>
      </c>
      <c r="F9" s="4"/>
      <c r="G9" s="53" t="s">
        <v>38</v>
      </c>
      <c r="H9" s="4"/>
      <c r="I9" s="53" t="s">
        <v>38</v>
      </c>
      <c r="J9" s="4"/>
      <c r="K9" s="53" t="s">
        <v>38</v>
      </c>
    </row>
    <row r="10" spans="1:15" s="41" customFormat="1" ht="16.2" customHeight="1">
      <c r="A10" s="46"/>
      <c r="B10" s="36"/>
      <c r="C10" s="36"/>
      <c r="D10" s="54"/>
      <c r="E10" s="3" t="s">
        <v>126</v>
      </c>
      <c r="F10" s="54"/>
      <c r="G10" s="3" t="s">
        <v>126</v>
      </c>
      <c r="H10" s="54"/>
      <c r="I10" s="3" t="s">
        <v>126</v>
      </c>
      <c r="J10" s="54"/>
      <c r="K10" s="3" t="s">
        <v>126</v>
      </c>
    </row>
    <row r="11" spans="1:15" s="41" customFormat="1" ht="16.2" customHeight="1">
      <c r="B11" s="55"/>
      <c r="C11" s="55"/>
      <c r="D11" s="2"/>
      <c r="E11" s="1" t="s">
        <v>149</v>
      </c>
      <c r="F11" s="2"/>
      <c r="G11" s="1" t="s">
        <v>136</v>
      </c>
      <c r="H11" s="2"/>
      <c r="I11" s="1" t="s">
        <v>149</v>
      </c>
      <c r="J11" s="2"/>
      <c r="K11" s="1" t="s">
        <v>136</v>
      </c>
    </row>
    <row r="12" spans="1:15" s="41" customFormat="1" ht="10.199999999999999" customHeight="1">
      <c r="B12" s="55"/>
      <c r="C12" s="55"/>
      <c r="D12" s="2"/>
      <c r="E12" s="2"/>
      <c r="F12" s="2"/>
      <c r="G12" s="2"/>
      <c r="H12" s="2"/>
      <c r="I12" s="2"/>
      <c r="J12" s="2"/>
      <c r="K12" s="2"/>
    </row>
    <row r="13" spans="1:15" s="41" customFormat="1" ht="16.2" customHeight="1">
      <c r="A13" s="57" t="s">
        <v>62</v>
      </c>
      <c r="B13" s="55"/>
      <c r="C13" s="55"/>
      <c r="D13" s="59"/>
      <c r="E13" s="59"/>
      <c r="F13" s="59"/>
      <c r="G13" s="59"/>
      <c r="H13" s="59"/>
      <c r="I13" s="194"/>
      <c r="J13" s="72"/>
      <c r="K13" s="194"/>
    </row>
    <row r="14" spans="1:15" s="41" customFormat="1" ht="10.199999999999999" customHeight="1">
      <c r="A14" s="60"/>
      <c r="B14" s="55"/>
      <c r="C14" s="55"/>
      <c r="D14" s="73"/>
      <c r="E14" s="73"/>
      <c r="F14" s="73"/>
      <c r="G14" s="73"/>
      <c r="H14" s="73"/>
      <c r="I14" s="73"/>
      <c r="J14" s="73"/>
      <c r="K14" s="73"/>
    </row>
    <row r="15" spans="1:15" s="41" customFormat="1" ht="16.2" customHeight="1">
      <c r="A15" s="60" t="s">
        <v>63</v>
      </c>
      <c r="B15" s="55"/>
      <c r="C15" s="55"/>
      <c r="D15" s="195"/>
      <c r="E15" s="69">
        <v>217028</v>
      </c>
      <c r="F15" s="195"/>
      <c r="G15" s="69">
        <v>171485</v>
      </c>
      <c r="H15" s="195"/>
      <c r="I15" s="69">
        <v>18703</v>
      </c>
      <c r="J15" s="208"/>
      <c r="K15" s="69">
        <v>16585</v>
      </c>
      <c r="N15" s="40"/>
      <c r="O15" s="40"/>
    </row>
    <row r="16" spans="1:15" s="41" customFormat="1" ht="16.2" customHeight="1">
      <c r="A16" s="60" t="s">
        <v>64</v>
      </c>
      <c r="B16" s="55"/>
      <c r="C16" s="55"/>
      <c r="D16" s="195"/>
      <c r="E16" s="71">
        <v>1877</v>
      </c>
      <c r="F16" s="195"/>
      <c r="G16" s="71">
        <v>1772</v>
      </c>
      <c r="H16" s="195"/>
      <c r="I16" s="71">
        <v>0</v>
      </c>
      <c r="J16" s="209"/>
      <c r="K16" s="71">
        <v>0</v>
      </c>
      <c r="N16" s="40"/>
      <c r="O16" s="40"/>
    </row>
    <row r="17" spans="1:18" s="41" customFormat="1" ht="10.199999999999999" customHeight="1">
      <c r="A17" s="60"/>
      <c r="B17" s="55"/>
      <c r="C17" s="55"/>
      <c r="D17" s="73"/>
      <c r="E17" s="73"/>
      <c r="F17" s="73"/>
      <c r="G17" s="73"/>
      <c r="H17" s="73"/>
      <c r="I17" s="73"/>
      <c r="J17" s="73"/>
      <c r="K17" s="73"/>
      <c r="N17" s="40"/>
      <c r="O17" s="40"/>
    </row>
    <row r="18" spans="1:18" s="41" customFormat="1" ht="16.2" customHeight="1">
      <c r="A18" s="58" t="s">
        <v>65</v>
      </c>
      <c r="B18" s="55"/>
      <c r="C18" s="55"/>
      <c r="D18" s="73"/>
      <c r="E18" s="127">
        <f>SUM(E15:E16)</f>
        <v>218905</v>
      </c>
      <c r="F18" s="73"/>
      <c r="G18" s="127">
        <f>SUM(G15:G16)</f>
        <v>173257</v>
      </c>
      <c r="H18" s="73"/>
      <c r="I18" s="127">
        <f>SUM(I15:I16)</f>
        <v>18703</v>
      </c>
      <c r="J18" s="73"/>
      <c r="K18" s="127">
        <f>SUM(K15:K16)</f>
        <v>16585</v>
      </c>
      <c r="N18" s="40"/>
      <c r="O18" s="40"/>
    </row>
    <row r="19" spans="1:18" s="41" customFormat="1" ht="16.2" customHeight="1">
      <c r="A19" s="58"/>
      <c r="B19" s="55"/>
      <c r="C19" s="55"/>
      <c r="D19" s="73"/>
      <c r="E19" s="73"/>
      <c r="F19" s="73"/>
      <c r="G19" s="73"/>
      <c r="H19" s="73"/>
      <c r="I19" s="73"/>
      <c r="J19" s="73"/>
      <c r="K19" s="73"/>
      <c r="N19" s="40"/>
      <c r="O19" s="40"/>
    </row>
    <row r="20" spans="1:18" s="41" customFormat="1" ht="16.2" customHeight="1">
      <c r="A20" s="57" t="s">
        <v>66</v>
      </c>
      <c r="B20" s="55"/>
      <c r="C20" s="55"/>
      <c r="D20" s="64"/>
      <c r="E20" s="64"/>
      <c r="F20" s="64"/>
      <c r="G20" s="64"/>
      <c r="H20" s="64"/>
      <c r="I20" s="64"/>
      <c r="J20" s="64"/>
      <c r="K20" s="64"/>
      <c r="N20" s="40"/>
      <c r="O20" s="40"/>
    </row>
    <row r="21" spans="1:18" s="41" customFormat="1" ht="10.199999999999999" customHeight="1">
      <c r="A21" s="60"/>
      <c r="B21" s="55"/>
      <c r="C21" s="55"/>
      <c r="D21" s="73"/>
      <c r="E21" s="73"/>
      <c r="F21" s="73"/>
      <c r="G21" s="73"/>
      <c r="H21" s="73"/>
      <c r="I21" s="73"/>
      <c r="J21" s="73"/>
      <c r="K21" s="73"/>
      <c r="N21" s="40"/>
      <c r="O21" s="40"/>
    </row>
    <row r="22" spans="1:18" s="41" customFormat="1" ht="16.2" customHeight="1">
      <c r="A22" s="60" t="s">
        <v>67</v>
      </c>
      <c r="B22" s="60"/>
      <c r="C22" s="60"/>
      <c r="D22" s="195"/>
      <c r="E22" s="69">
        <v>-149395</v>
      </c>
      <c r="F22" s="195"/>
      <c r="G22" s="69">
        <v>-141420</v>
      </c>
      <c r="H22" s="195"/>
      <c r="I22" s="69">
        <v>-15778</v>
      </c>
      <c r="J22" s="208"/>
      <c r="K22" s="69">
        <v>-14282</v>
      </c>
      <c r="N22" s="40"/>
      <c r="O22" s="40"/>
    </row>
    <row r="23" spans="1:18" s="41" customFormat="1" ht="16.2" customHeight="1">
      <c r="A23" s="60" t="s">
        <v>68</v>
      </c>
      <c r="B23" s="60"/>
      <c r="C23" s="60"/>
      <c r="D23" s="195"/>
      <c r="E23" s="71">
        <v>-601</v>
      </c>
      <c r="F23" s="195"/>
      <c r="G23" s="71">
        <v>-726</v>
      </c>
      <c r="H23" s="195"/>
      <c r="I23" s="71">
        <v>0</v>
      </c>
      <c r="J23" s="209"/>
      <c r="K23" s="71">
        <v>0</v>
      </c>
      <c r="N23" s="40"/>
      <c r="O23" s="40"/>
    </row>
    <row r="24" spans="1:18" s="41" customFormat="1" ht="10.199999999999999" customHeight="1">
      <c r="A24" s="60"/>
      <c r="B24" s="60"/>
      <c r="C24" s="60"/>
      <c r="D24" s="73"/>
      <c r="E24" s="73"/>
      <c r="F24" s="73"/>
      <c r="G24" s="73"/>
      <c r="H24" s="73"/>
      <c r="I24" s="73"/>
      <c r="J24" s="73"/>
      <c r="K24" s="73"/>
      <c r="N24" s="40"/>
      <c r="O24" s="40"/>
    </row>
    <row r="25" spans="1:18" s="41" customFormat="1" ht="16.2" customHeight="1">
      <c r="A25" s="36" t="s">
        <v>69</v>
      </c>
      <c r="D25" s="73"/>
      <c r="E25" s="127">
        <f>SUM(E22:E23)</f>
        <v>-149996</v>
      </c>
      <c r="F25" s="73"/>
      <c r="G25" s="127">
        <f>SUM(G22:G23)</f>
        <v>-142146</v>
      </c>
      <c r="H25" s="73"/>
      <c r="I25" s="127">
        <f>SUM(I22:I23)</f>
        <v>-15778</v>
      </c>
      <c r="J25" s="73"/>
      <c r="K25" s="127">
        <f>SUM(K22:K23)</f>
        <v>-14282</v>
      </c>
      <c r="N25" s="40"/>
      <c r="O25" s="40"/>
      <c r="P25" s="66"/>
      <c r="Q25" s="65"/>
      <c r="R25" s="65"/>
    </row>
    <row r="26" spans="1:18" s="41" customFormat="1" ht="16.2" customHeight="1">
      <c r="A26" s="67"/>
      <c r="B26" s="55"/>
      <c r="C26" s="55"/>
      <c r="D26" s="73"/>
      <c r="E26" s="73"/>
      <c r="F26" s="73"/>
      <c r="G26" s="73"/>
      <c r="H26" s="73"/>
      <c r="I26" s="73"/>
      <c r="J26" s="73"/>
      <c r="K26" s="73"/>
      <c r="N26" s="40"/>
      <c r="O26" s="40"/>
    </row>
    <row r="27" spans="1:18" s="41" customFormat="1" ht="16.2" customHeight="1">
      <c r="A27" s="36" t="s">
        <v>184</v>
      </c>
      <c r="D27" s="195"/>
      <c r="E27" s="69">
        <f>E18+E25</f>
        <v>68909</v>
      </c>
      <c r="F27" s="195"/>
      <c r="G27" s="69">
        <f>G18+G25</f>
        <v>31111</v>
      </c>
      <c r="H27" s="195"/>
      <c r="I27" s="69">
        <f>I18+I25</f>
        <v>2925</v>
      </c>
      <c r="J27" s="195"/>
      <c r="K27" s="69">
        <f>K18+K25</f>
        <v>2303</v>
      </c>
      <c r="N27" s="40"/>
      <c r="O27" s="40"/>
    </row>
    <row r="28" spans="1:18" s="41" customFormat="1" ht="16.2" customHeight="1">
      <c r="A28" s="41" t="s">
        <v>132</v>
      </c>
      <c r="D28" s="195"/>
      <c r="E28" s="69">
        <v>855</v>
      </c>
      <c r="F28" s="195"/>
      <c r="G28" s="69">
        <v>615</v>
      </c>
      <c r="H28" s="195"/>
      <c r="I28" s="69">
        <v>17506</v>
      </c>
      <c r="J28" s="208"/>
      <c r="K28" s="69">
        <v>14108</v>
      </c>
      <c r="N28" s="40"/>
      <c r="O28" s="40"/>
    </row>
    <row r="29" spans="1:18" s="41" customFormat="1" ht="16.2" customHeight="1">
      <c r="A29" s="67" t="s">
        <v>135</v>
      </c>
      <c r="B29" s="55"/>
      <c r="C29" s="55"/>
      <c r="D29" s="195"/>
      <c r="E29" s="69">
        <v>-5630</v>
      </c>
      <c r="F29" s="195"/>
      <c r="G29" s="69">
        <v>-4387</v>
      </c>
      <c r="H29" s="195"/>
      <c r="I29" s="69">
        <v>-559</v>
      </c>
      <c r="J29" s="210"/>
      <c r="K29" s="69">
        <v>-1025</v>
      </c>
      <c r="N29" s="40"/>
      <c r="O29" s="40"/>
    </row>
    <row r="30" spans="1:18" s="41" customFormat="1" ht="16.2" customHeight="1">
      <c r="A30" s="67" t="s">
        <v>70</v>
      </c>
      <c r="B30" s="55"/>
      <c r="C30" s="55"/>
      <c r="D30" s="195"/>
      <c r="E30" s="69">
        <v>-50080</v>
      </c>
      <c r="F30" s="195"/>
      <c r="G30" s="69">
        <v>-49210</v>
      </c>
      <c r="H30" s="195"/>
      <c r="I30" s="69">
        <v>-21014</v>
      </c>
      <c r="J30" s="210"/>
      <c r="K30" s="69">
        <v>-18695</v>
      </c>
      <c r="M30" s="68"/>
      <c r="N30" s="40"/>
      <c r="O30" s="40"/>
    </row>
    <row r="31" spans="1:18" s="41" customFormat="1" ht="16.2" customHeight="1">
      <c r="A31" s="58" t="s">
        <v>71</v>
      </c>
      <c r="D31" s="195"/>
      <c r="E31" s="71">
        <v>-5706</v>
      </c>
      <c r="F31" s="195"/>
      <c r="G31" s="71">
        <v>-4943</v>
      </c>
      <c r="H31" s="195"/>
      <c r="I31" s="71">
        <v>-336</v>
      </c>
      <c r="J31" s="210"/>
      <c r="K31" s="71">
        <v>-196</v>
      </c>
      <c r="M31" s="40"/>
      <c r="N31" s="40"/>
      <c r="O31" s="40"/>
    </row>
    <row r="32" spans="1:18" s="41" customFormat="1" ht="10.199999999999999" customHeight="1">
      <c r="A32" s="58"/>
      <c r="D32" s="73"/>
      <c r="E32" s="72"/>
      <c r="F32" s="73"/>
      <c r="G32" s="72"/>
      <c r="H32" s="73"/>
      <c r="I32" s="72"/>
      <c r="J32" s="73"/>
      <c r="K32" s="72"/>
      <c r="N32" s="40"/>
      <c r="O32" s="40"/>
    </row>
    <row r="33" spans="1:15" s="41" customFormat="1" ht="16.2" customHeight="1">
      <c r="A33" s="57" t="s">
        <v>170</v>
      </c>
      <c r="B33" s="55"/>
      <c r="C33" s="55"/>
      <c r="D33" s="73"/>
      <c r="E33" s="68">
        <f>SUM(E27:E31)</f>
        <v>8348</v>
      </c>
      <c r="F33" s="73"/>
      <c r="G33" s="68">
        <f>SUM(G27:G31)</f>
        <v>-26814</v>
      </c>
      <c r="H33" s="73"/>
      <c r="I33" s="68">
        <f>SUM(I27:I31)</f>
        <v>-1478</v>
      </c>
      <c r="J33" s="73"/>
      <c r="K33" s="68">
        <f>SUM(K27:K31)</f>
        <v>-3505</v>
      </c>
      <c r="N33" s="40"/>
      <c r="O33" s="40"/>
    </row>
    <row r="34" spans="1:15" s="41" customFormat="1" ht="16.2" customHeight="1">
      <c r="A34" s="74" t="s">
        <v>183</v>
      </c>
      <c r="B34" s="55"/>
      <c r="C34" s="260">
        <v>14</v>
      </c>
      <c r="D34" s="195"/>
      <c r="E34" s="71">
        <v>-2847</v>
      </c>
      <c r="F34" s="195"/>
      <c r="G34" s="71">
        <v>-53</v>
      </c>
      <c r="H34" s="195"/>
      <c r="I34" s="71">
        <v>62</v>
      </c>
      <c r="J34" s="211"/>
      <c r="K34" s="71">
        <v>59</v>
      </c>
      <c r="N34" s="40"/>
      <c r="O34" s="40"/>
    </row>
    <row r="35" spans="1:15" s="41" customFormat="1" ht="10.199999999999999" customHeight="1">
      <c r="A35" s="74"/>
      <c r="B35" s="55"/>
      <c r="C35" s="55"/>
      <c r="D35" s="73"/>
      <c r="E35" s="73"/>
      <c r="F35" s="73"/>
      <c r="G35" s="73"/>
      <c r="H35" s="73"/>
      <c r="I35" s="73"/>
      <c r="J35" s="73"/>
      <c r="K35" s="73"/>
      <c r="N35" s="40"/>
      <c r="O35" s="40"/>
    </row>
    <row r="36" spans="1:15" s="41" customFormat="1" ht="16.2" customHeight="1">
      <c r="A36" s="75" t="s">
        <v>171</v>
      </c>
      <c r="B36" s="55"/>
      <c r="C36" s="55"/>
      <c r="D36" s="73"/>
      <c r="E36" s="73">
        <f>SUM(E33:E34)</f>
        <v>5501</v>
      </c>
      <c r="F36" s="73"/>
      <c r="G36" s="73">
        <f>SUM(G33:G34)</f>
        <v>-26867</v>
      </c>
      <c r="H36" s="73"/>
      <c r="I36" s="73">
        <f>SUM(I33:I34)</f>
        <v>-1416</v>
      </c>
      <c r="J36" s="73"/>
      <c r="K36" s="73">
        <f>SUM(K33:K34)</f>
        <v>-3446</v>
      </c>
      <c r="N36" s="40"/>
      <c r="O36" s="40"/>
    </row>
    <row r="37" spans="1:15" s="41" customFormat="1" ht="16.2" customHeight="1">
      <c r="A37" s="74" t="s">
        <v>131</v>
      </c>
      <c r="B37" s="74"/>
      <c r="C37" s="74"/>
      <c r="D37" s="73"/>
      <c r="E37" s="127">
        <v>0</v>
      </c>
      <c r="F37" s="73"/>
      <c r="G37" s="127">
        <v>0</v>
      </c>
      <c r="H37" s="73"/>
      <c r="I37" s="127">
        <v>0</v>
      </c>
      <c r="J37" s="73"/>
      <c r="K37" s="127">
        <v>0</v>
      </c>
      <c r="N37" s="40"/>
      <c r="O37" s="40"/>
    </row>
    <row r="38" spans="1:15" s="41" customFormat="1" ht="10.199999999999999" customHeight="1">
      <c r="A38" s="75"/>
      <c r="B38" s="75"/>
      <c r="C38" s="75"/>
      <c r="D38" s="73"/>
      <c r="E38" s="73"/>
      <c r="F38" s="73"/>
      <c r="G38" s="73"/>
      <c r="H38" s="73"/>
      <c r="I38" s="73"/>
      <c r="J38" s="73"/>
      <c r="K38" s="73"/>
      <c r="N38" s="40"/>
      <c r="O38" s="40"/>
    </row>
    <row r="39" spans="1:15" s="41" customFormat="1" ht="16.2" customHeight="1" thickBot="1">
      <c r="A39" s="75" t="s">
        <v>172</v>
      </c>
      <c r="D39" s="73"/>
      <c r="E39" s="200">
        <f>SUM(E36:E37)</f>
        <v>5501</v>
      </c>
      <c r="F39" s="73"/>
      <c r="G39" s="200">
        <f>SUM(G36:G37)</f>
        <v>-26867</v>
      </c>
      <c r="H39" s="73"/>
      <c r="I39" s="200">
        <f>SUM(I36:I37)</f>
        <v>-1416</v>
      </c>
      <c r="J39" s="73"/>
      <c r="K39" s="200">
        <f>SUM(K36:K37)</f>
        <v>-3446</v>
      </c>
      <c r="L39" s="73"/>
      <c r="N39" s="40"/>
      <c r="O39" s="40"/>
    </row>
    <row r="40" spans="1:15" s="41" customFormat="1" ht="16.2" customHeight="1" thickTop="1">
      <c r="A40" s="75"/>
      <c r="D40" s="73"/>
      <c r="E40" s="73"/>
      <c r="F40" s="73"/>
      <c r="G40" s="73"/>
      <c r="H40" s="73"/>
      <c r="I40" s="73"/>
      <c r="J40" s="73"/>
      <c r="K40" s="73"/>
      <c r="L40" s="73"/>
      <c r="N40" s="40"/>
      <c r="O40" s="40"/>
    </row>
    <row r="41" spans="1:15" s="41" customFormat="1" ht="16.2" customHeight="1">
      <c r="A41" s="75" t="s">
        <v>173</v>
      </c>
      <c r="B41" s="74"/>
      <c r="C41" s="74"/>
      <c r="D41" s="73"/>
      <c r="E41" s="62"/>
      <c r="F41" s="73"/>
      <c r="G41" s="62"/>
      <c r="H41" s="73"/>
      <c r="I41" s="62"/>
      <c r="J41" s="73"/>
      <c r="K41" s="62"/>
      <c r="L41" s="73"/>
      <c r="N41" s="40"/>
      <c r="O41" s="40"/>
    </row>
    <row r="42" spans="1:15" s="41" customFormat="1" ht="16.2" customHeight="1">
      <c r="A42" s="75"/>
      <c r="B42" s="79" t="s">
        <v>72</v>
      </c>
      <c r="C42" s="79"/>
      <c r="D42" s="73"/>
      <c r="E42" s="62"/>
      <c r="F42" s="73"/>
      <c r="G42" s="62"/>
      <c r="H42" s="73"/>
      <c r="I42" s="62"/>
      <c r="J42" s="73"/>
      <c r="K42" s="62"/>
      <c r="L42" s="73"/>
      <c r="N42" s="40"/>
      <c r="O42" s="40"/>
    </row>
    <row r="43" spans="1:15" s="46" customFormat="1" ht="16.2" customHeight="1">
      <c r="B43" s="74" t="s">
        <v>73</v>
      </c>
      <c r="C43" s="74"/>
      <c r="D43" s="205"/>
      <c r="E43" s="205">
        <f>E39</f>
        <v>5501</v>
      </c>
      <c r="F43" s="205"/>
      <c r="G43" s="205">
        <f>G39</f>
        <v>-26867</v>
      </c>
      <c r="H43" s="205"/>
      <c r="I43" s="205">
        <f>I39</f>
        <v>-1416</v>
      </c>
      <c r="J43" s="208"/>
      <c r="K43" s="205">
        <f>K39</f>
        <v>-3446</v>
      </c>
      <c r="L43" s="73"/>
      <c r="N43" s="40"/>
      <c r="O43" s="40"/>
    </row>
    <row r="44" spans="1:15" s="41" customFormat="1" ht="16.2" customHeight="1">
      <c r="B44" s="74" t="s">
        <v>74</v>
      </c>
      <c r="C44" s="74"/>
      <c r="D44" s="205"/>
      <c r="E44" s="206">
        <v>0</v>
      </c>
      <c r="F44" s="205"/>
      <c r="G44" s="206">
        <v>0</v>
      </c>
      <c r="H44" s="205"/>
      <c r="I44" s="206">
        <v>0</v>
      </c>
      <c r="J44" s="210"/>
      <c r="K44" s="206">
        <v>0</v>
      </c>
      <c r="L44" s="73"/>
      <c r="N44" s="40"/>
      <c r="O44" s="40"/>
    </row>
    <row r="45" spans="1:15" s="41" customFormat="1" ht="10.199999999999999" customHeight="1">
      <c r="A45" s="82"/>
      <c r="B45" s="82"/>
      <c r="C45" s="82"/>
      <c r="D45" s="73"/>
      <c r="E45" s="83"/>
      <c r="F45" s="73"/>
      <c r="G45" s="83"/>
      <c r="H45" s="73"/>
      <c r="I45" s="83"/>
      <c r="J45" s="73"/>
      <c r="K45" s="83"/>
      <c r="L45" s="73"/>
      <c r="N45" s="40"/>
      <c r="O45" s="40"/>
    </row>
    <row r="46" spans="1:15" s="41" customFormat="1" ht="16.2" customHeight="1" thickBot="1">
      <c r="A46" s="74"/>
      <c r="D46" s="73"/>
      <c r="E46" s="200">
        <f>SUM(E43:E44)</f>
        <v>5501</v>
      </c>
      <c r="F46" s="73"/>
      <c r="G46" s="200">
        <f>SUM(G43:G44)</f>
        <v>-26867</v>
      </c>
      <c r="H46" s="73"/>
      <c r="I46" s="200">
        <f>SUM(I43:I44)</f>
        <v>-1416</v>
      </c>
      <c r="J46" s="73"/>
      <c r="K46" s="200">
        <f>SUM(K43:K44)</f>
        <v>-3446</v>
      </c>
      <c r="L46" s="73"/>
      <c r="N46" s="40"/>
      <c r="O46" s="40"/>
    </row>
    <row r="47" spans="1:15" s="58" customFormat="1" ht="16.2" customHeight="1" thickTop="1"/>
    <row r="48" spans="1:15" s="58" customFormat="1" ht="16.2" customHeight="1">
      <c r="A48" s="84" t="s">
        <v>174</v>
      </c>
      <c r="D48" s="84"/>
      <c r="E48" s="212"/>
      <c r="F48" s="84"/>
      <c r="G48" s="212"/>
      <c r="H48" s="84"/>
      <c r="I48" s="212"/>
      <c r="J48" s="84"/>
      <c r="K48" s="212"/>
    </row>
    <row r="49" spans="1:12" s="41" customFormat="1" ht="16.2" customHeight="1">
      <c r="A49" s="74" t="s">
        <v>175</v>
      </c>
      <c r="B49" s="55"/>
      <c r="C49" s="55"/>
      <c r="D49" s="259"/>
      <c r="E49" s="218">
        <v>7.0000000000000001E-3</v>
      </c>
      <c r="F49" s="219"/>
      <c r="G49" s="218">
        <v>-3.44E-2</v>
      </c>
      <c r="H49" s="218"/>
      <c r="I49" s="218">
        <v>-1.8E-3</v>
      </c>
      <c r="J49" s="220"/>
      <c r="K49" s="218">
        <v>-4.4000000000000003E-3</v>
      </c>
      <c r="L49" s="85"/>
    </row>
    <row r="50" spans="1:12" s="41" customFormat="1" ht="16.2" customHeight="1">
      <c r="A50" s="75"/>
      <c r="D50" s="73"/>
      <c r="E50" s="73"/>
      <c r="F50" s="73"/>
      <c r="G50" s="73"/>
      <c r="H50" s="73"/>
      <c r="I50" s="73"/>
      <c r="J50" s="73"/>
      <c r="K50" s="73"/>
      <c r="L50" s="73"/>
    </row>
    <row r="51" spans="1:12" s="41" customFormat="1" ht="16.2" customHeight="1">
      <c r="A51" s="75"/>
      <c r="D51" s="73"/>
      <c r="E51" s="73"/>
      <c r="F51" s="73"/>
      <c r="G51" s="73"/>
      <c r="H51" s="73"/>
      <c r="I51" s="73"/>
      <c r="J51" s="73"/>
      <c r="K51" s="73"/>
      <c r="L51" s="73"/>
    </row>
    <row r="52" spans="1:12" s="41" customFormat="1" ht="12" customHeight="1">
      <c r="A52" s="75"/>
      <c r="D52" s="73"/>
      <c r="E52" s="73"/>
      <c r="F52" s="73"/>
      <c r="G52" s="73"/>
      <c r="H52" s="73"/>
      <c r="I52" s="73"/>
      <c r="J52" s="73"/>
      <c r="K52" s="73"/>
      <c r="L52" s="73"/>
    </row>
    <row r="53" spans="1:12" s="41" customFormat="1" ht="16.2" customHeight="1">
      <c r="A53" s="86" t="s">
        <v>19</v>
      </c>
      <c r="B53" s="87"/>
      <c r="C53" s="87"/>
      <c r="D53" s="89"/>
      <c r="E53" s="86" t="s">
        <v>19</v>
      </c>
      <c r="F53" s="89"/>
      <c r="G53" s="86"/>
      <c r="H53" s="73"/>
      <c r="I53" s="62"/>
      <c r="J53" s="73"/>
      <c r="K53" s="62"/>
      <c r="L53" s="73"/>
    </row>
    <row r="54" spans="1:12" s="41" customFormat="1" ht="16.2" customHeight="1">
      <c r="A54" s="75"/>
      <c r="D54" s="73"/>
      <c r="E54" s="73"/>
      <c r="F54" s="73"/>
      <c r="G54" s="73"/>
      <c r="H54" s="73"/>
      <c r="I54" s="73"/>
      <c r="J54" s="73"/>
      <c r="K54" s="73"/>
      <c r="L54" s="73"/>
    </row>
    <row r="55" spans="1:12" s="41" customFormat="1" ht="22.2" customHeight="1">
      <c r="A55" s="201" t="str">
        <f>'2-4 '!A49</f>
        <v>The accompanying notes are an integral part of these consolidated and separate financial statements.</v>
      </c>
      <c r="B55" s="202"/>
      <c r="C55" s="202"/>
      <c r="D55" s="73"/>
      <c r="E55" s="127"/>
      <c r="F55" s="127"/>
      <c r="G55" s="127"/>
      <c r="H55" s="127"/>
      <c r="I55" s="127"/>
      <c r="J55" s="127"/>
      <c r="K55" s="127"/>
      <c r="L55" s="73"/>
    </row>
    <row r="56" spans="1:12" s="46" customFormat="1" ht="16.2" customHeight="1">
      <c r="A56" s="86"/>
      <c r="B56" s="87"/>
      <c r="C56" s="87"/>
      <c r="D56" s="73"/>
      <c r="E56" s="68"/>
      <c r="F56" s="68"/>
      <c r="G56" s="68"/>
      <c r="H56" s="68"/>
      <c r="I56" s="68"/>
      <c r="J56" s="68"/>
      <c r="K56" s="68"/>
      <c r="L56" s="72"/>
    </row>
  </sheetData>
  <mergeCells count="5">
    <mergeCell ref="E6:K6"/>
    <mergeCell ref="E7:G7"/>
    <mergeCell ref="I7:K7"/>
    <mergeCell ref="E8:G8"/>
    <mergeCell ref="I8:K8"/>
  </mergeCells>
  <pageMargins left="0.9" right="0.5" top="0.5" bottom="0.6" header="0.49" footer="0.4"/>
  <pageSetup paperSize="9" scale="95" firstPageNumber="6" orientation="portrait" useFirstPageNumber="1" horizontalDpi="1200" verticalDpi="1200" r:id="rId1"/>
  <headerFooter>
    <oddFooter>&amp;R&amp;"Arial,Regular"&amp;9&amp;P</oddFooter>
  </headerFooter>
  <ignoredErrors>
    <ignoredError sqref="E11:K11" numberStoredAsText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O47"/>
  <sheetViews>
    <sheetView zoomScaleNormal="100" zoomScaleSheetLayoutView="100" workbookViewId="0">
      <selection activeCell="K16" sqref="K16"/>
    </sheetView>
  </sheetViews>
  <sheetFormatPr defaultColWidth="18.5546875" defaultRowHeight="16.5" customHeight="1"/>
  <cols>
    <col min="1" max="1" width="32.33203125" style="90" customWidth="1"/>
    <col min="2" max="2" width="7.44140625" style="90" customWidth="1"/>
    <col min="3" max="3" width="12.6640625" style="90" customWidth="1"/>
    <col min="4" max="4" width="0.6640625" style="90" customWidth="1"/>
    <col min="5" max="5" width="10.6640625" style="90" customWidth="1"/>
    <col min="6" max="6" width="0.6640625" style="90" customWidth="1"/>
    <col min="7" max="7" width="12.6640625" style="90" customWidth="1"/>
    <col min="8" max="8" width="0.6640625" style="90" customWidth="1"/>
    <col min="9" max="9" width="13.6640625" style="90" customWidth="1"/>
    <col min="10" max="10" width="0.6640625" style="90" customWidth="1"/>
    <col min="11" max="11" width="12.6640625" style="90" customWidth="1"/>
    <col min="12" max="12" width="0.6640625" style="90" customWidth="1"/>
    <col min="13" max="13" width="11.6640625" style="90" customWidth="1"/>
    <col min="14" max="14" width="0.6640625" style="90" customWidth="1"/>
    <col min="15" max="15" width="11.6640625" style="90" customWidth="1"/>
    <col min="16" max="16384" width="18.5546875" style="90"/>
  </cols>
  <sheetData>
    <row r="1" spans="1:15" s="94" customFormat="1" ht="16.5" customHeight="1">
      <c r="A1" s="91" t="s">
        <v>0</v>
      </c>
      <c r="B1" s="91"/>
      <c r="C1" s="92"/>
      <c r="D1" s="93"/>
      <c r="E1" s="92"/>
      <c r="F1" s="93"/>
      <c r="G1" s="92"/>
      <c r="H1" s="64"/>
      <c r="I1" s="92"/>
      <c r="J1" s="93"/>
      <c r="K1" s="93"/>
      <c r="L1" s="93"/>
      <c r="M1" s="92"/>
      <c r="N1" s="64"/>
      <c r="O1" s="92"/>
    </row>
    <row r="2" spans="1:15" s="94" customFormat="1" ht="16.5" customHeight="1">
      <c r="A2" s="95" t="s">
        <v>75</v>
      </c>
      <c r="B2" s="95"/>
      <c r="C2" s="96"/>
      <c r="D2" s="97"/>
      <c r="E2" s="96"/>
      <c r="F2" s="97"/>
      <c r="G2" s="96"/>
      <c r="H2" s="64"/>
      <c r="I2" s="96"/>
      <c r="J2" s="97"/>
      <c r="K2" s="97"/>
      <c r="L2" s="97"/>
      <c r="M2" s="96"/>
      <c r="N2" s="64"/>
      <c r="O2" s="96"/>
    </row>
    <row r="3" spans="1:15" s="94" customFormat="1" ht="16.5" customHeight="1">
      <c r="A3" s="98" t="s">
        <v>152</v>
      </c>
      <c r="B3" s="98"/>
      <c r="C3" s="99"/>
      <c r="D3" s="100"/>
      <c r="E3" s="99"/>
      <c r="F3" s="100"/>
      <c r="G3" s="99"/>
      <c r="H3" s="101"/>
      <c r="I3" s="99"/>
      <c r="J3" s="100"/>
      <c r="K3" s="100"/>
      <c r="L3" s="100"/>
      <c r="M3" s="99"/>
      <c r="N3" s="101"/>
      <c r="O3" s="99"/>
    </row>
    <row r="4" spans="1:15" s="94" customFormat="1" ht="16.5" customHeight="1">
      <c r="A4" s="95"/>
      <c r="B4" s="95"/>
      <c r="C4" s="102"/>
      <c r="D4" s="103"/>
      <c r="E4" s="102"/>
      <c r="F4" s="103"/>
      <c r="G4" s="102"/>
      <c r="H4" s="64"/>
      <c r="I4" s="102"/>
      <c r="J4" s="103"/>
      <c r="K4" s="103"/>
      <c r="L4" s="103"/>
      <c r="M4" s="102"/>
      <c r="N4" s="64"/>
      <c r="O4" s="102"/>
    </row>
    <row r="5" spans="1:15" s="94" customFormat="1" ht="16.5" customHeight="1">
      <c r="A5" s="95"/>
      <c r="B5" s="95"/>
      <c r="C5" s="102"/>
      <c r="D5" s="103"/>
      <c r="E5" s="102"/>
      <c r="F5" s="103"/>
      <c r="G5" s="102"/>
      <c r="H5" s="64"/>
      <c r="I5" s="102"/>
      <c r="J5" s="103"/>
      <c r="K5" s="103"/>
      <c r="L5" s="103"/>
      <c r="M5" s="102"/>
      <c r="N5" s="64"/>
      <c r="O5" s="102"/>
    </row>
    <row r="6" spans="1:15" s="94" customFormat="1" ht="16.5" customHeight="1">
      <c r="A6" s="95"/>
      <c r="B6" s="95"/>
      <c r="C6" s="104"/>
      <c r="D6" s="104"/>
      <c r="E6" s="105"/>
      <c r="F6" s="105"/>
      <c r="G6" s="105"/>
      <c r="H6" s="105"/>
      <c r="I6" s="105"/>
      <c r="J6" s="105"/>
      <c r="K6" s="105"/>
      <c r="L6" s="105"/>
      <c r="M6" s="105"/>
      <c r="N6" s="105"/>
      <c r="O6" s="105" t="s">
        <v>2</v>
      </c>
    </row>
    <row r="7" spans="1:15" s="94" customFormat="1" ht="16.5" customHeight="1">
      <c r="A7" s="95"/>
      <c r="B7" s="95"/>
      <c r="C7" s="270" t="s">
        <v>76</v>
      </c>
      <c r="D7" s="270"/>
      <c r="E7" s="270"/>
      <c r="F7" s="270"/>
      <c r="G7" s="270"/>
      <c r="H7" s="270"/>
      <c r="I7" s="270"/>
      <c r="J7" s="270"/>
      <c r="K7" s="270"/>
      <c r="L7" s="270"/>
      <c r="M7" s="270"/>
      <c r="N7" s="270"/>
      <c r="O7" s="270"/>
    </row>
    <row r="8" spans="1:15" s="74" customFormat="1" ht="16.5" customHeight="1">
      <c r="A8" s="106"/>
      <c r="B8" s="106"/>
      <c r="C8" s="270" t="s">
        <v>77</v>
      </c>
      <c r="D8" s="270"/>
      <c r="E8" s="270"/>
      <c r="F8" s="270"/>
      <c r="G8" s="270"/>
      <c r="H8" s="270"/>
      <c r="I8" s="270"/>
      <c r="J8" s="270"/>
      <c r="K8" s="270"/>
      <c r="N8" s="107"/>
      <c r="O8" s="107"/>
    </row>
    <row r="9" spans="1:15" s="74" customFormat="1" ht="16.5" customHeight="1">
      <c r="C9" s="110" t="s">
        <v>78</v>
      </c>
      <c r="D9" s="75"/>
      <c r="E9" s="75"/>
      <c r="F9" s="111"/>
      <c r="G9" s="271" t="s">
        <v>60</v>
      </c>
      <c r="H9" s="271"/>
      <c r="I9" s="271"/>
      <c r="J9" s="109"/>
      <c r="K9" s="112"/>
      <c r="L9" s="111"/>
      <c r="M9" s="113" t="s">
        <v>79</v>
      </c>
      <c r="N9" s="111"/>
      <c r="O9" s="114"/>
    </row>
    <row r="10" spans="1:15" s="74" customFormat="1" ht="16.5" customHeight="1">
      <c r="C10" s="110" t="s">
        <v>80</v>
      </c>
      <c r="D10" s="108"/>
      <c r="E10" s="112" t="s">
        <v>81</v>
      </c>
      <c r="F10" s="111"/>
      <c r="G10" s="110" t="s">
        <v>82</v>
      </c>
      <c r="H10" s="109"/>
      <c r="I10" s="75"/>
      <c r="J10" s="110"/>
      <c r="K10" s="110" t="s">
        <v>83</v>
      </c>
      <c r="L10" s="111"/>
      <c r="M10" s="115" t="s">
        <v>84</v>
      </c>
      <c r="N10" s="111"/>
      <c r="O10" s="114" t="s">
        <v>85</v>
      </c>
    </row>
    <row r="11" spans="1:15" s="74" customFormat="1" ht="16.5" customHeight="1">
      <c r="C11" s="116" t="s">
        <v>86</v>
      </c>
      <c r="D11" s="108"/>
      <c r="E11" s="116" t="s">
        <v>87</v>
      </c>
      <c r="F11" s="111"/>
      <c r="G11" s="116" t="s">
        <v>88</v>
      </c>
      <c r="H11" s="109"/>
      <c r="I11" s="116" t="s">
        <v>89</v>
      </c>
      <c r="J11" s="110"/>
      <c r="K11" s="116" t="s">
        <v>90</v>
      </c>
      <c r="L11" s="111"/>
      <c r="M11" s="117" t="s">
        <v>91</v>
      </c>
      <c r="N11" s="111"/>
      <c r="O11" s="116" t="s">
        <v>92</v>
      </c>
    </row>
    <row r="12" spans="1:15" s="74" customFormat="1" ht="16.5" customHeight="1">
      <c r="C12" s="118"/>
      <c r="D12" s="119"/>
      <c r="E12" s="118"/>
      <c r="F12" s="120"/>
      <c r="G12" s="118"/>
      <c r="H12" s="121"/>
      <c r="I12" s="118"/>
      <c r="J12" s="120"/>
      <c r="K12" s="118"/>
      <c r="L12" s="120"/>
      <c r="M12" s="64"/>
      <c r="N12" s="120"/>
      <c r="O12" s="122"/>
    </row>
    <row r="13" spans="1:15" s="74" customFormat="1" ht="16.5" customHeight="1">
      <c r="A13" s="75" t="s">
        <v>139</v>
      </c>
      <c r="B13" s="75"/>
      <c r="C13" s="73">
        <v>781629</v>
      </c>
      <c r="D13" s="73"/>
      <c r="E13" s="73">
        <v>906215</v>
      </c>
      <c r="F13" s="73"/>
      <c r="G13" s="73">
        <v>10659</v>
      </c>
      <c r="H13" s="73"/>
      <c r="I13" s="73">
        <v>-376396</v>
      </c>
      <c r="J13" s="73"/>
      <c r="K13" s="73">
        <f>SUM(C13:I13)</f>
        <v>1322107</v>
      </c>
      <c r="L13" s="73"/>
      <c r="M13" s="73">
        <v>0</v>
      </c>
      <c r="N13" s="73"/>
      <c r="O13" s="72">
        <f>SUM(K13:M13)</f>
        <v>1322107</v>
      </c>
    </row>
    <row r="14" spans="1:15" s="74" customFormat="1" ht="8.1" customHeight="1">
      <c r="C14" s="72"/>
      <c r="D14" s="123"/>
      <c r="E14" s="72"/>
      <c r="F14" s="123"/>
      <c r="G14" s="72"/>
      <c r="H14" s="123"/>
      <c r="I14" s="72"/>
      <c r="J14" s="123"/>
      <c r="K14" s="72"/>
      <c r="L14" s="123"/>
      <c r="M14" s="124"/>
      <c r="N14" s="123"/>
      <c r="O14" s="72"/>
    </row>
    <row r="15" spans="1:15" s="74" customFormat="1" ht="16.5" customHeight="1">
      <c r="A15" s="84" t="s">
        <v>176</v>
      </c>
      <c r="B15" s="84"/>
      <c r="C15" s="125"/>
      <c r="D15" s="125"/>
      <c r="E15" s="125"/>
      <c r="F15" s="125"/>
      <c r="G15" s="61"/>
      <c r="H15" s="125"/>
      <c r="I15" s="61"/>
      <c r="J15" s="125"/>
      <c r="K15" s="61"/>
      <c r="L15" s="125"/>
      <c r="M15" s="64"/>
      <c r="N15" s="64"/>
      <c r="O15" s="126"/>
    </row>
    <row r="16" spans="1:15" s="74" customFormat="1" ht="16.5" customHeight="1">
      <c r="A16" s="74" t="s">
        <v>127</v>
      </c>
      <c r="C16" s="127">
        <v>0</v>
      </c>
      <c r="D16" s="128"/>
      <c r="E16" s="127">
        <v>0</v>
      </c>
      <c r="F16" s="128"/>
      <c r="G16" s="127">
        <v>0</v>
      </c>
      <c r="H16" s="128"/>
      <c r="I16" s="127">
        <v>-26867</v>
      </c>
      <c r="J16" s="123"/>
      <c r="K16" s="127">
        <f>SUM(C16:I16)</f>
        <v>-26867</v>
      </c>
      <c r="L16" s="123"/>
      <c r="M16" s="129">
        <v>0</v>
      </c>
      <c r="N16" s="123"/>
      <c r="O16" s="130">
        <f>SUM(K16:M16)</f>
        <v>-26867</v>
      </c>
    </row>
    <row r="17" spans="1:15" s="74" customFormat="1" ht="16.5" customHeight="1">
      <c r="C17" s="72"/>
      <c r="D17" s="123"/>
      <c r="E17" s="72"/>
      <c r="F17" s="123"/>
      <c r="G17" s="72"/>
      <c r="H17" s="123"/>
      <c r="I17" s="72"/>
      <c r="J17" s="123"/>
      <c r="K17" s="72"/>
      <c r="L17" s="123"/>
      <c r="M17" s="124"/>
      <c r="N17" s="123"/>
      <c r="O17" s="72"/>
    </row>
    <row r="18" spans="1:15" s="74" customFormat="1" ht="16.5" customHeight="1" thickBot="1">
      <c r="A18" s="75" t="s">
        <v>138</v>
      </c>
      <c r="B18" s="75"/>
      <c r="C18" s="131">
        <f>SUM(C13:C16)</f>
        <v>781629</v>
      </c>
      <c r="D18" s="124"/>
      <c r="E18" s="131">
        <f>SUM(E13:E16)</f>
        <v>906215</v>
      </c>
      <c r="F18" s="132"/>
      <c r="G18" s="131">
        <f>SUM(G13:G16)</f>
        <v>10659</v>
      </c>
      <c r="H18" s="132"/>
      <c r="I18" s="131">
        <f>SUM(I13:I16)</f>
        <v>-403263</v>
      </c>
      <c r="J18" s="132"/>
      <c r="K18" s="131">
        <f>SUM(K13:K16)</f>
        <v>1295240</v>
      </c>
      <c r="L18" s="132"/>
      <c r="M18" s="131">
        <f>SUM(M13:M16)</f>
        <v>0</v>
      </c>
      <c r="N18" s="124"/>
      <c r="O18" s="131">
        <f>SUM(O13:O16)</f>
        <v>1295240</v>
      </c>
    </row>
    <row r="19" spans="1:15" s="74" customFormat="1" ht="16.5" customHeight="1" thickTop="1">
      <c r="A19" s="75"/>
      <c r="B19" s="75"/>
      <c r="C19" s="124"/>
      <c r="D19" s="124"/>
      <c r="E19" s="124"/>
      <c r="F19" s="132"/>
      <c r="G19" s="124"/>
      <c r="H19" s="132"/>
      <c r="I19" s="124"/>
      <c r="J19" s="132"/>
      <c r="K19" s="124"/>
      <c r="L19" s="132"/>
      <c r="M19" s="124"/>
      <c r="N19" s="124"/>
      <c r="O19" s="124"/>
    </row>
    <row r="20" spans="1:15" s="74" customFormat="1" ht="16.5" customHeight="1">
      <c r="A20" s="75"/>
      <c r="B20" s="75"/>
      <c r="C20" s="124"/>
      <c r="D20" s="124"/>
      <c r="E20" s="124"/>
      <c r="F20" s="132"/>
      <c r="G20" s="124"/>
      <c r="H20" s="132"/>
      <c r="I20" s="124"/>
      <c r="J20" s="132"/>
      <c r="K20" s="124"/>
      <c r="L20" s="132"/>
      <c r="M20" s="124"/>
      <c r="N20" s="124"/>
      <c r="O20" s="124"/>
    </row>
    <row r="21" spans="1:15" s="74" customFormat="1" ht="16.5" customHeight="1">
      <c r="A21" s="75" t="s">
        <v>155</v>
      </c>
      <c r="B21" s="75"/>
      <c r="C21" s="250">
        <v>781629</v>
      </c>
      <c r="D21" s="250"/>
      <c r="E21" s="250">
        <v>906215</v>
      </c>
      <c r="F21" s="250"/>
      <c r="G21" s="250">
        <v>10659</v>
      </c>
      <c r="H21" s="250"/>
      <c r="I21" s="250">
        <v>-441657</v>
      </c>
      <c r="J21" s="250"/>
      <c r="K21" s="250">
        <v>1256846</v>
      </c>
      <c r="L21" s="250"/>
      <c r="M21" s="250">
        <v>0</v>
      </c>
      <c r="N21" s="73"/>
      <c r="O21" s="72">
        <f>SUM(K21:M21)</f>
        <v>1256846</v>
      </c>
    </row>
    <row r="22" spans="1:15" s="74" customFormat="1" ht="8.1" customHeight="1">
      <c r="C22" s="72"/>
      <c r="D22" s="123"/>
      <c r="E22" s="72"/>
      <c r="F22" s="123"/>
      <c r="G22" s="72"/>
      <c r="H22" s="123"/>
      <c r="I22" s="72"/>
      <c r="J22" s="123"/>
      <c r="K22" s="72"/>
      <c r="L22" s="123"/>
      <c r="M22" s="124"/>
      <c r="N22" s="123"/>
      <c r="O22" s="72"/>
    </row>
    <row r="23" spans="1:15" s="74" customFormat="1" ht="16.5" customHeight="1">
      <c r="A23" s="84" t="s">
        <v>176</v>
      </c>
      <c r="B23" s="84"/>
      <c r="C23" s="125"/>
      <c r="D23" s="125"/>
      <c r="E23" s="125"/>
      <c r="F23" s="125"/>
      <c r="G23" s="61"/>
      <c r="H23" s="125"/>
      <c r="I23" s="61"/>
      <c r="J23" s="125"/>
      <c r="K23" s="61"/>
      <c r="L23" s="125"/>
      <c r="M23" s="64"/>
      <c r="N23" s="64"/>
      <c r="O23" s="126"/>
    </row>
    <row r="24" spans="1:15" s="74" customFormat="1" ht="16.5" customHeight="1">
      <c r="A24" s="74" t="s">
        <v>177</v>
      </c>
      <c r="C24" s="127">
        <v>0</v>
      </c>
      <c r="D24" s="128"/>
      <c r="E24" s="127">
        <v>0</v>
      </c>
      <c r="F24" s="128"/>
      <c r="G24" s="127">
        <v>0</v>
      </c>
      <c r="H24" s="128"/>
      <c r="I24" s="127">
        <f>'6 (6M)'!E46</f>
        <v>5501</v>
      </c>
      <c r="J24" s="123"/>
      <c r="K24" s="127">
        <f>SUM(C24:I24)</f>
        <v>5501</v>
      </c>
      <c r="L24" s="123"/>
      <c r="M24" s="129">
        <v>0</v>
      </c>
      <c r="N24" s="123"/>
      <c r="O24" s="130">
        <f>SUM(K24:M24)</f>
        <v>5501</v>
      </c>
    </row>
    <row r="25" spans="1:15" s="74" customFormat="1" ht="16.5" customHeight="1">
      <c r="C25" s="72"/>
      <c r="D25" s="123"/>
      <c r="E25" s="72"/>
      <c r="F25" s="123"/>
      <c r="G25" s="72"/>
      <c r="H25" s="123"/>
      <c r="I25" s="72"/>
      <c r="J25" s="123"/>
      <c r="K25" s="72"/>
      <c r="L25" s="123"/>
      <c r="M25" s="124"/>
      <c r="N25" s="123"/>
      <c r="O25" s="72"/>
    </row>
    <row r="26" spans="1:15" s="74" customFormat="1" ht="16.5" customHeight="1" thickBot="1">
      <c r="A26" s="75" t="s">
        <v>156</v>
      </c>
      <c r="B26" s="75"/>
      <c r="C26" s="131">
        <f>SUM(C21:C24)</f>
        <v>781629</v>
      </c>
      <c r="D26" s="124"/>
      <c r="E26" s="131">
        <f>SUM(E21:E24)</f>
        <v>906215</v>
      </c>
      <c r="F26" s="132"/>
      <c r="G26" s="131">
        <f>SUM(G21:G24)</f>
        <v>10659</v>
      </c>
      <c r="H26" s="132"/>
      <c r="I26" s="131">
        <f>SUM(I21:I24)</f>
        <v>-436156</v>
      </c>
      <c r="J26" s="132"/>
      <c r="K26" s="131">
        <f>SUM(K21:K24)</f>
        <v>1262347</v>
      </c>
      <c r="L26" s="132"/>
      <c r="M26" s="131">
        <f>SUM(M21:M24)</f>
        <v>0</v>
      </c>
      <c r="N26" s="124"/>
      <c r="O26" s="131">
        <f>SUM(O21:O24)</f>
        <v>1262347</v>
      </c>
    </row>
    <row r="27" spans="1:15" ht="16.5" customHeight="1" thickTop="1">
      <c r="I27" s="133"/>
      <c r="K27" s="133"/>
      <c r="O27" s="133"/>
    </row>
    <row r="28" spans="1:15" ht="16.5" customHeight="1">
      <c r="I28" s="133"/>
      <c r="K28" s="133"/>
      <c r="O28" s="133"/>
    </row>
    <row r="29" spans="1:15" ht="16.5" customHeight="1">
      <c r="I29" s="133"/>
      <c r="K29" s="133"/>
      <c r="O29" s="133"/>
    </row>
    <row r="30" spans="1:15" ht="16.5" customHeight="1">
      <c r="I30" s="133"/>
      <c r="K30" s="133"/>
      <c r="O30" s="133"/>
    </row>
    <row r="31" spans="1:15" ht="16.5" customHeight="1">
      <c r="I31" s="133"/>
      <c r="K31" s="133"/>
      <c r="O31" s="133"/>
    </row>
    <row r="32" spans="1:15" ht="17.25" customHeight="1">
      <c r="I32" s="133"/>
      <c r="K32" s="133"/>
      <c r="O32" s="133"/>
    </row>
    <row r="33" spans="1:15" s="74" customFormat="1" ht="3" customHeight="1">
      <c r="A33" s="75"/>
      <c r="B33" s="75"/>
      <c r="C33" s="124"/>
      <c r="D33" s="124"/>
      <c r="E33" s="124"/>
      <c r="F33" s="132"/>
      <c r="G33" s="124"/>
      <c r="H33" s="132"/>
      <c r="I33" s="124"/>
      <c r="J33" s="132"/>
      <c r="K33" s="124"/>
      <c r="L33" s="132"/>
      <c r="M33" s="124"/>
      <c r="N33" s="124"/>
      <c r="O33" s="124"/>
    </row>
    <row r="34" spans="1:15" s="94" customFormat="1" ht="22.2" customHeight="1">
      <c r="A34" s="134" t="str">
        <f>'2-4 '!A49</f>
        <v>The accompanying notes are an integral part of these consolidated and separate financial statements.</v>
      </c>
      <c r="B34" s="134"/>
      <c r="C34" s="135"/>
      <c r="D34" s="136"/>
      <c r="E34" s="135"/>
      <c r="F34" s="136"/>
      <c r="G34" s="135"/>
      <c r="H34" s="136"/>
      <c r="I34" s="135"/>
      <c r="J34" s="136"/>
      <c r="K34" s="136"/>
      <c r="L34" s="136"/>
      <c r="M34" s="135"/>
      <c r="N34" s="136"/>
      <c r="O34" s="135"/>
    </row>
    <row r="47" spans="1:15" ht="16.5" customHeight="1">
      <c r="A47" s="137"/>
    </row>
  </sheetData>
  <mergeCells count="3">
    <mergeCell ref="C7:O7"/>
    <mergeCell ref="C8:K8"/>
    <mergeCell ref="G9:I9"/>
  </mergeCells>
  <pageMargins left="0.8" right="0.8" top="0.5" bottom="0.6" header="0.49" footer="0.4"/>
  <pageSetup paperSize="9" firstPageNumber="7" orientation="landscape" useFirstPageNumber="1" horizontalDpi="1200" verticalDpi="1200" r:id="rId1"/>
  <headerFooter>
    <oddFooter>&amp;R&amp;"Arial,Regular"&amp;9&amp;P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M150"/>
  <sheetViews>
    <sheetView topLeftCell="A16" zoomScaleNormal="100" zoomScaleSheetLayoutView="85" workbookViewId="0">
      <selection activeCell="N15" sqref="N15"/>
    </sheetView>
  </sheetViews>
  <sheetFormatPr defaultColWidth="18.5546875" defaultRowHeight="16.5" customHeight="1"/>
  <cols>
    <col min="1" max="1" width="40.33203125" style="94" customWidth="1"/>
    <col min="2" max="2" width="9" style="93" customWidth="1"/>
    <col min="3" max="3" width="13.6640625" style="93" customWidth="1"/>
    <col min="4" max="4" width="0.6640625" style="93" customWidth="1"/>
    <col min="5" max="5" width="12.6640625" style="93" customWidth="1"/>
    <col min="6" max="6" width="0.6640625" style="93" customWidth="1"/>
    <col min="7" max="7" width="13.6640625" style="93" customWidth="1"/>
    <col min="8" max="8" width="0.6640625" style="93" customWidth="1"/>
    <col min="9" max="9" width="14.6640625" style="93" customWidth="1"/>
    <col min="10" max="10" width="0.6640625" style="64" customWidth="1"/>
    <col min="11" max="11" width="12.6640625" style="93" customWidth="1"/>
    <col min="12" max="13" width="12.33203125" style="64" customWidth="1"/>
    <col min="14" max="16384" width="18.5546875" style="94"/>
  </cols>
  <sheetData>
    <row r="1" spans="1:13" ht="16.5" customHeight="1">
      <c r="A1" s="91" t="s">
        <v>0</v>
      </c>
    </row>
    <row r="2" spans="1:13" ht="16.5" customHeight="1">
      <c r="A2" s="95" t="s">
        <v>93</v>
      </c>
      <c r="B2" s="103"/>
      <c r="C2" s="103"/>
      <c r="D2" s="103"/>
      <c r="E2" s="97"/>
      <c r="F2" s="97"/>
      <c r="G2" s="97"/>
      <c r="H2" s="97"/>
      <c r="I2" s="97"/>
      <c r="K2" s="97"/>
    </row>
    <row r="3" spans="1:13" ht="16.5" customHeight="1">
      <c r="A3" s="98" t="str">
        <f>'6 (6M)'!A3</f>
        <v>For the six-month period ended 30 June 2023</v>
      </c>
      <c r="B3" s="100"/>
      <c r="C3" s="100"/>
      <c r="D3" s="100"/>
      <c r="E3" s="100"/>
      <c r="F3" s="100"/>
      <c r="G3" s="100"/>
      <c r="H3" s="100"/>
      <c r="I3" s="100"/>
      <c r="J3" s="101"/>
      <c r="K3" s="100"/>
    </row>
    <row r="4" spans="1:13" ht="16.5" customHeight="1">
      <c r="A4" s="95"/>
      <c r="B4" s="103"/>
      <c r="C4" s="103"/>
      <c r="D4" s="103"/>
      <c r="E4" s="103"/>
      <c r="F4" s="103"/>
      <c r="G4" s="103"/>
      <c r="H4" s="103"/>
      <c r="I4" s="103"/>
      <c r="K4" s="103"/>
    </row>
    <row r="5" spans="1:13" ht="16.5" customHeight="1">
      <c r="A5" s="95"/>
      <c r="B5" s="103"/>
      <c r="C5" s="103"/>
      <c r="D5" s="103"/>
      <c r="E5" s="103"/>
      <c r="F5" s="103"/>
      <c r="G5" s="103"/>
      <c r="H5" s="103"/>
      <c r="I5" s="103"/>
      <c r="K5" s="103"/>
    </row>
    <row r="6" spans="1:13" s="75" customFormat="1" ht="16.5" customHeight="1">
      <c r="A6" s="138"/>
      <c r="B6" s="138"/>
      <c r="C6" s="272" t="s">
        <v>2</v>
      </c>
      <c r="D6" s="272"/>
      <c r="E6" s="272"/>
      <c r="F6" s="272"/>
      <c r="G6" s="272"/>
      <c r="H6" s="272"/>
      <c r="I6" s="272"/>
      <c r="J6" s="272"/>
      <c r="K6" s="272"/>
    </row>
    <row r="7" spans="1:13" s="75" customFormat="1" ht="16.5" customHeight="1">
      <c r="A7" s="138"/>
      <c r="B7" s="138"/>
      <c r="C7" s="273" t="s">
        <v>94</v>
      </c>
      <c r="D7" s="273"/>
      <c r="E7" s="273"/>
      <c r="F7" s="273"/>
      <c r="G7" s="273"/>
      <c r="H7" s="273"/>
      <c r="I7" s="273"/>
      <c r="J7" s="273"/>
      <c r="K7" s="273"/>
    </row>
    <row r="8" spans="1:13" s="75" customFormat="1" ht="16.5" customHeight="1">
      <c r="B8" s="74"/>
      <c r="C8" s="110" t="s">
        <v>78</v>
      </c>
      <c r="D8" s="139"/>
      <c r="F8" s="139"/>
      <c r="G8" s="273" t="s">
        <v>60</v>
      </c>
      <c r="H8" s="273"/>
      <c r="I8" s="273"/>
      <c r="J8" s="109"/>
      <c r="K8" s="112"/>
    </row>
    <row r="9" spans="1:13" s="75" customFormat="1" ht="16.5" customHeight="1">
      <c r="B9" s="74"/>
      <c r="C9" s="110" t="s">
        <v>80</v>
      </c>
      <c r="D9" s="139"/>
      <c r="E9" s="112" t="s">
        <v>81</v>
      </c>
      <c r="F9" s="139"/>
      <c r="G9" s="110" t="s">
        <v>82</v>
      </c>
      <c r="H9" s="140"/>
      <c r="I9" s="140"/>
      <c r="J9" s="110"/>
      <c r="K9" s="114" t="s">
        <v>85</v>
      </c>
    </row>
    <row r="10" spans="1:13" s="74" customFormat="1" ht="16.5" customHeight="1">
      <c r="A10" s="107"/>
      <c r="C10" s="116" t="s">
        <v>86</v>
      </c>
      <c r="D10" s="139"/>
      <c r="E10" s="116" t="s">
        <v>87</v>
      </c>
      <c r="F10" s="139"/>
      <c r="G10" s="116" t="s">
        <v>88</v>
      </c>
      <c r="H10" s="139"/>
      <c r="I10" s="116" t="s">
        <v>89</v>
      </c>
      <c r="J10" s="112"/>
      <c r="K10" s="116" t="s">
        <v>92</v>
      </c>
    </row>
    <row r="11" spans="1:13" s="74" customFormat="1" ht="16.5" customHeight="1">
      <c r="A11" s="107"/>
      <c r="C11" s="112"/>
      <c r="D11" s="139"/>
      <c r="E11" s="112"/>
      <c r="F11" s="139"/>
      <c r="G11" s="112"/>
      <c r="H11" s="139"/>
      <c r="I11" s="112"/>
      <c r="J11" s="112"/>
      <c r="K11" s="112"/>
    </row>
    <row r="12" spans="1:13" s="74" customFormat="1" ht="16.5" customHeight="1">
      <c r="A12" s="75" t="s">
        <v>137</v>
      </c>
      <c r="B12" s="143"/>
      <c r="C12" s="64">
        <v>781629</v>
      </c>
      <c r="D12" s="143"/>
      <c r="E12" s="64">
        <v>906215</v>
      </c>
      <c r="F12" s="143"/>
      <c r="G12" s="64">
        <v>10659</v>
      </c>
      <c r="H12" s="143"/>
      <c r="I12" s="64">
        <v>-289144</v>
      </c>
      <c r="J12" s="143"/>
      <c r="K12" s="64">
        <f>SUM(I12:J12,G12,E12,C12)</f>
        <v>1409359</v>
      </c>
    </row>
    <row r="13" spans="1:13" s="74" customFormat="1" ht="8.25" customHeight="1">
      <c r="A13" s="75"/>
      <c r="B13" s="61"/>
      <c r="C13" s="61"/>
      <c r="D13" s="61"/>
      <c r="E13" s="61"/>
      <c r="F13" s="61"/>
      <c r="G13" s="61"/>
      <c r="H13" s="61"/>
      <c r="I13" s="61"/>
      <c r="J13" s="61"/>
      <c r="K13" s="61"/>
    </row>
    <row r="14" spans="1:13" s="74" customFormat="1" ht="16.5" customHeight="1">
      <c r="A14" s="84" t="s">
        <v>176</v>
      </c>
      <c r="B14" s="61"/>
      <c r="C14" s="61"/>
      <c r="D14" s="61"/>
      <c r="E14" s="61"/>
      <c r="F14" s="61"/>
      <c r="G14" s="61"/>
      <c r="H14" s="61"/>
      <c r="I14" s="61"/>
      <c r="J14" s="61"/>
      <c r="K14" s="61"/>
    </row>
    <row r="15" spans="1:13" ht="16.5" customHeight="1">
      <c r="A15" s="74" t="s">
        <v>127</v>
      </c>
      <c r="B15" s="102"/>
      <c r="C15" s="81">
        <v>0</v>
      </c>
      <c r="D15" s="125"/>
      <c r="E15" s="81">
        <v>0</v>
      </c>
      <c r="F15" s="125"/>
      <c r="G15" s="81">
        <v>0</v>
      </c>
      <c r="H15" s="80"/>
      <c r="I15" s="81">
        <v>-3446</v>
      </c>
      <c r="J15" s="102"/>
      <c r="K15" s="63">
        <f>SUM(C15:J15)</f>
        <v>-3446</v>
      </c>
      <c r="L15" s="103"/>
      <c r="M15" s="103"/>
    </row>
    <row r="16" spans="1:13" ht="16.5" customHeight="1">
      <c r="A16" s="74"/>
      <c r="B16" s="102"/>
      <c r="C16" s="115"/>
      <c r="D16" s="102"/>
      <c r="E16" s="102"/>
      <c r="F16" s="102"/>
      <c r="G16" s="102"/>
      <c r="H16" s="102"/>
      <c r="I16" s="142"/>
      <c r="J16" s="102"/>
      <c r="K16" s="142"/>
      <c r="L16" s="103"/>
      <c r="M16" s="103"/>
    </row>
    <row r="17" spans="1:13" ht="16.5" customHeight="1" thickBot="1">
      <c r="A17" s="75" t="s">
        <v>138</v>
      </c>
      <c r="B17" s="143"/>
      <c r="C17" s="144">
        <f>SUM(C12:C15)</f>
        <v>781629</v>
      </c>
      <c r="D17" s="143"/>
      <c r="E17" s="144">
        <f>SUM(E12:E15)</f>
        <v>906215</v>
      </c>
      <c r="F17" s="143"/>
      <c r="G17" s="144">
        <f>SUM(G12:G15)</f>
        <v>10659</v>
      </c>
      <c r="H17" s="143"/>
      <c r="I17" s="144">
        <f>SUM(I12:I15)</f>
        <v>-292590</v>
      </c>
      <c r="J17" s="143"/>
      <c r="K17" s="144">
        <f>SUM(K12:K15)</f>
        <v>1405913</v>
      </c>
      <c r="L17" s="103"/>
      <c r="M17" s="103"/>
    </row>
    <row r="18" spans="1:13" ht="16.5" customHeight="1" thickTop="1">
      <c r="A18" s="75"/>
      <c r="B18" s="143"/>
      <c r="C18" s="64"/>
      <c r="D18" s="143"/>
      <c r="E18" s="64"/>
      <c r="F18" s="143"/>
      <c r="G18" s="64"/>
      <c r="H18" s="143"/>
      <c r="I18" s="64"/>
      <c r="J18" s="143"/>
      <c r="K18" s="64"/>
      <c r="L18" s="103"/>
      <c r="M18" s="103"/>
    </row>
    <row r="19" spans="1:13" ht="16.5" customHeight="1">
      <c r="A19" s="75"/>
      <c r="B19" s="143"/>
      <c r="C19" s="64"/>
      <c r="D19" s="143"/>
      <c r="E19" s="64"/>
      <c r="F19" s="143"/>
      <c r="G19" s="64"/>
      <c r="H19" s="143"/>
      <c r="I19" s="64"/>
      <c r="J19" s="143"/>
      <c r="K19" s="64"/>
      <c r="L19" s="103"/>
      <c r="M19" s="103"/>
    </row>
    <row r="20" spans="1:13" ht="16.5" customHeight="1">
      <c r="A20" s="75" t="s">
        <v>155</v>
      </c>
      <c r="B20" s="143"/>
      <c r="C20" s="64">
        <v>781629</v>
      </c>
      <c r="D20" s="143"/>
      <c r="E20" s="64">
        <v>906215</v>
      </c>
      <c r="F20" s="143"/>
      <c r="G20" s="64">
        <v>10659</v>
      </c>
      <c r="H20" s="143"/>
      <c r="I20" s="64">
        <v>-303502</v>
      </c>
      <c r="J20" s="143"/>
      <c r="K20" s="64">
        <v>1395001</v>
      </c>
      <c r="L20" s="103"/>
      <c r="M20" s="103"/>
    </row>
    <row r="21" spans="1:13" s="74" customFormat="1" ht="8.25" customHeight="1">
      <c r="A21" s="75"/>
      <c r="B21" s="61"/>
      <c r="C21" s="61"/>
      <c r="D21" s="61"/>
      <c r="E21" s="61"/>
      <c r="F21" s="61"/>
      <c r="G21" s="61"/>
      <c r="H21" s="61"/>
      <c r="I21" s="61"/>
      <c r="J21" s="61"/>
      <c r="K21" s="61"/>
    </row>
    <row r="22" spans="1:13" s="74" customFormat="1" ht="16.5" customHeight="1">
      <c r="A22" s="84" t="s">
        <v>176</v>
      </c>
      <c r="B22" s="61"/>
      <c r="C22" s="61"/>
      <c r="D22" s="61"/>
      <c r="E22" s="61"/>
      <c r="F22" s="61"/>
      <c r="G22" s="61"/>
      <c r="H22" s="61"/>
      <c r="I22" s="61"/>
      <c r="J22" s="61"/>
      <c r="K22" s="61"/>
    </row>
    <row r="23" spans="1:13" ht="16.5" customHeight="1">
      <c r="A23" s="74" t="s">
        <v>127</v>
      </c>
      <c r="B23" s="102"/>
      <c r="C23" s="81">
        <v>0</v>
      </c>
      <c r="D23" s="125"/>
      <c r="E23" s="81">
        <v>0</v>
      </c>
      <c r="F23" s="125"/>
      <c r="G23" s="81">
        <v>0</v>
      </c>
      <c r="H23" s="80"/>
      <c r="I23" s="81">
        <f>'6 (6M)'!I46</f>
        <v>-1416</v>
      </c>
      <c r="J23" s="102"/>
      <c r="K23" s="63">
        <f>SUM(C23:J23)</f>
        <v>-1416</v>
      </c>
      <c r="L23" s="103"/>
      <c r="M23" s="103"/>
    </row>
    <row r="24" spans="1:13" ht="16.5" customHeight="1">
      <c r="A24" s="74"/>
      <c r="B24" s="102"/>
      <c r="C24" s="115"/>
      <c r="D24" s="102"/>
      <c r="E24" s="102"/>
      <c r="F24" s="102"/>
      <c r="G24" s="102"/>
      <c r="H24" s="102"/>
      <c r="I24" s="142"/>
      <c r="J24" s="102"/>
      <c r="K24" s="142"/>
      <c r="L24" s="103"/>
      <c r="M24" s="103"/>
    </row>
    <row r="25" spans="1:13" ht="16.5" customHeight="1" thickBot="1">
      <c r="A25" s="75" t="s">
        <v>156</v>
      </c>
      <c r="B25" s="143"/>
      <c r="C25" s="144">
        <f>SUM(C20:C23)</f>
        <v>781629</v>
      </c>
      <c r="D25" s="143"/>
      <c r="E25" s="144">
        <f>SUM(E20:E23)</f>
        <v>906215</v>
      </c>
      <c r="F25" s="143"/>
      <c r="G25" s="144">
        <f>SUM(G20:G23)</f>
        <v>10659</v>
      </c>
      <c r="H25" s="143"/>
      <c r="I25" s="144">
        <f>SUM(I20:I23)</f>
        <v>-304918</v>
      </c>
      <c r="J25" s="143"/>
      <c r="K25" s="144">
        <f>SUM(K20:K23)</f>
        <v>1393585</v>
      </c>
      <c r="L25" s="103"/>
      <c r="M25" s="103"/>
    </row>
    <row r="26" spans="1:13" ht="16.5" customHeight="1" thickTop="1">
      <c r="A26" s="75"/>
      <c r="B26" s="143"/>
      <c r="C26" s="64"/>
      <c r="D26" s="143"/>
      <c r="E26" s="64"/>
      <c r="F26" s="143"/>
      <c r="G26" s="64"/>
      <c r="H26" s="143"/>
      <c r="I26" s="64"/>
      <c r="J26" s="143"/>
      <c r="K26" s="64"/>
      <c r="L26" s="103"/>
      <c r="M26" s="103"/>
    </row>
    <row r="27" spans="1:13" ht="16.5" customHeight="1">
      <c r="A27" s="75"/>
      <c r="B27" s="143"/>
      <c r="C27" s="64"/>
      <c r="D27" s="143"/>
      <c r="E27" s="64"/>
      <c r="F27" s="143"/>
      <c r="G27" s="64"/>
      <c r="H27" s="143"/>
      <c r="I27" s="64"/>
      <c r="J27" s="143"/>
      <c r="K27" s="64"/>
      <c r="L27" s="103"/>
      <c r="M27" s="103"/>
    </row>
    <row r="28" spans="1:13" ht="16.5" customHeight="1">
      <c r="A28" s="75"/>
      <c r="B28" s="143"/>
      <c r="C28" s="64"/>
      <c r="D28" s="143"/>
      <c r="E28" s="64"/>
      <c r="F28" s="143"/>
      <c r="G28" s="64"/>
      <c r="H28" s="143"/>
      <c r="I28" s="64"/>
      <c r="J28" s="143"/>
      <c r="K28" s="64"/>
      <c r="L28" s="103"/>
      <c r="M28" s="103"/>
    </row>
    <row r="29" spans="1:13" ht="16.5" customHeight="1">
      <c r="A29" s="75"/>
      <c r="B29" s="143"/>
      <c r="C29" s="64"/>
      <c r="D29" s="143"/>
      <c r="E29" s="64"/>
      <c r="F29" s="143"/>
      <c r="G29" s="64"/>
      <c r="H29" s="143"/>
      <c r="I29" s="64"/>
      <c r="J29" s="143"/>
      <c r="K29" s="64"/>
      <c r="L29" s="103"/>
      <c r="M29" s="103"/>
    </row>
    <row r="30" spans="1:13" ht="16.5" customHeight="1">
      <c r="A30" s="75"/>
      <c r="B30" s="143"/>
      <c r="C30" s="64"/>
      <c r="D30" s="143"/>
      <c r="E30" s="64"/>
      <c r="F30" s="143"/>
      <c r="G30" s="64"/>
      <c r="H30" s="143"/>
      <c r="I30" s="64"/>
      <c r="J30" s="143"/>
      <c r="K30" s="64"/>
      <c r="L30" s="103"/>
      <c r="M30" s="103"/>
    </row>
    <row r="31" spans="1:13" ht="16.5" customHeight="1">
      <c r="A31" s="75"/>
      <c r="B31" s="143"/>
      <c r="C31" s="64"/>
      <c r="D31" s="143"/>
      <c r="E31" s="64"/>
      <c r="F31" s="143"/>
      <c r="G31" s="64"/>
      <c r="H31" s="143"/>
      <c r="I31" s="64"/>
      <c r="J31" s="143"/>
      <c r="K31" s="64"/>
      <c r="L31" s="103"/>
      <c r="M31" s="103"/>
    </row>
    <row r="32" spans="1:13" ht="20.25" customHeight="1">
      <c r="A32" s="75"/>
      <c r="B32" s="143"/>
      <c r="C32" s="64"/>
      <c r="D32" s="143"/>
      <c r="E32" s="64"/>
      <c r="F32" s="143"/>
      <c r="G32" s="64"/>
      <c r="H32" s="143"/>
      <c r="I32" s="64"/>
      <c r="J32" s="143"/>
      <c r="K32" s="64"/>
      <c r="L32" s="103"/>
      <c r="M32" s="103"/>
    </row>
    <row r="33" spans="1:13" ht="22.2" customHeight="1">
      <c r="A33" s="134" t="str">
        <f>'7'!A34</f>
        <v>The accompanying notes are an integral part of these consolidated and separate financial statements.</v>
      </c>
      <c r="B33" s="136"/>
      <c r="C33" s="136"/>
      <c r="D33" s="136"/>
      <c r="E33" s="136"/>
      <c r="F33" s="136"/>
      <c r="G33" s="136"/>
      <c r="H33" s="136"/>
      <c r="I33" s="136"/>
      <c r="J33" s="136"/>
      <c r="K33" s="136"/>
      <c r="L33" s="141"/>
      <c r="M33" s="143"/>
    </row>
    <row r="39" spans="1:13" ht="16.5" customHeight="1">
      <c r="A39" s="145"/>
    </row>
    <row r="145" spans="1:1" ht="16.5" customHeight="1">
      <c r="A145" s="94" t="s">
        <v>95</v>
      </c>
    </row>
    <row r="150" spans="1:1" ht="16.5" customHeight="1">
      <c r="A150" s="94" t="s">
        <v>96</v>
      </c>
    </row>
  </sheetData>
  <mergeCells count="3">
    <mergeCell ref="C6:K6"/>
    <mergeCell ref="C7:K7"/>
    <mergeCell ref="G8:I8"/>
  </mergeCells>
  <pageMargins left="1.2" right="1.2" top="0.5" bottom="0.6" header="0.49" footer="0.4"/>
  <pageSetup paperSize="9" firstPageNumber="8" orientation="landscape" useFirstPageNumber="1" horizontalDpi="1200" verticalDpi="1200" r:id="rId1"/>
  <headerFooter>
    <oddFooter>&amp;R&amp;"Arial,Regular"&amp;9&amp;P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L103"/>
  <sheetViews>
    <sheetView topLeftCell="A89" zoomScaleNormal="100" zoomScaleSheetLayoutView="100" workbookViewId="0">
      <selection activeCell="S63" sqref="S63"/>
    </sheetView>
  </sheetViews>
  <sheetFormatPr defaultColWidth="9.33203125" defaultRowHeight="16.5" customHeight="1"/>
  <cols>
    <col min="1" max="1" width="2" style="90" customWidth="1"/>
    <col min="2" max="2" width="43" style="90" customWidth="1"/>
    <col min="3" max="3" width="5.33203125" style="90" customWidth="1"/>
    <col min="4" max="4" width="0.6640625" style="90" customWidth="1"/>
    <col min="5" max="5" width="10.33203125" style="90" customWidth="1"/>
    <col min="6" max="6" width="0.6640625" style="90" customWidth="1"/>
    <col min="7" max="7" width="10.33203125" style="90" customWidth="1"/>
    <col min="8" max="8" width="0.6640625" style="90" customWidth="1"/>
    <col min="9" max="9" width="10.33203125" style="90" customWidth="1"/>
    <col min="10" max="10" width="0.6640625" style="90" customWidth="1"/>
    <col min="11" max="11" width="10.33203125" style="90" customWidth="1"/>
    <col min="12" max="16384" width="9.33203125" style="90"/>
  </cols>
  <sheetData>
    <row r="1" spans="1:11" s="147" customFormat="1" ht="16.5" customHeight="1">
      <c r="A1" s="146" t="s">
        <v>0</v>
      </c>
      <c r="C1" s="148"/>
    </row>
    <row r="2" spans="1:11" s="147" customFormat="1" ht="16.5" customHeight="1">
      <c r="A2" s="146" t="s">
        <v>97</v>
      </c>
      <c r="C2" s="148"/>
    </row>
    <row r="3" spans="1:11" s="147" customFormat="1" ht="16.5" customHeight="1">
      <c r="A3" s="149" t="str">
        <f>+'8'!A3</f>
        <v>For the six-month period ended 30 June 2023</v>
      </c>
      <c r="B3" s="150"/>
      <c r="C3" s="151"/>
      <c r="D3" s="150"/>
      <c r="E3" s="150"/>
      <c r="F3" s="150"/>
      <c r="G3" s="150"/>
      <c r="H3" s="150"/>
      <c r="I3" s="150"/>
      <c r="J3" s="150"/>
      <c r="K3" s="150"/>
    </row>
    <row r="4" spans="1:11" s="147" customFormat="1" ht="16.5" customHeight="1">
      <c r="A4" s="152"/>
      <c r="C4" s="148"/>
    </row>
    <row r="5" spans="1:11" s="147" customFormat="1" ht="16.5" customHeight="1">
      <c r="A5" s="152"/>
      <c r="C5" s="148"/>
    </row>
    <row r="6" spans="1:11" s="147" customFormat="1" ht="16.5" customHeight="1">
      <c r="C6" s="148"/>
      <c r="E6" s="274" t="s">
        <v>2</v>
      </c>
      <c r="F6" s="274"/>
      <c r="G6" s="274"/>
      <c r="H6" s="274"/>
      <c r="I6" s="274"/>
      <c r="J6" s="274"/>
      <c r="K6" s="274"/>
    </row>
    <row r="7" spans="1:11" s="147" customFormat="1" ht="16.5" customHeight="1">
      <c r="B7" s="153"/>
      <c r="C7" s="154"/>
      <c r="D7" s="154"/>
      <c r="E7" s="267" t="s">
        <v>3</v>
      </c>
      <c r="F7" s="267"/>
      <c r="G7" s="267"/>
      <c r="H7" s="52"/>
      <c r="I7" s="268" t="s">
        <v>47</v>
      </c>
      <c r="J7" s="268"/>
      <c r="K7" s="268"/>
    </row>
    <row r="8" spans="1:11" s="147" customFormat="1" ht="16.5" customHeight="1">
      <c r="B8" s="153"/>
      <c r="C8" s="154"/>
      <c r="D8" s="154"/>
      <c r="E8" s="269" t="s">
        <v>48</v>
      </c>
      <c r="F8" s="269"/>
      <c r="G8" s="269"/>
      <c r="H8" s="4"/>
      <c r="I8" s="269" t="s">
        <v>48</v>
      </c>
      <c r="J8" s="269"/>
      <c r="K8" s="269"/>
    </row>
    <row r="9" spans="1:11" s="147" customFormat="1" ht="16.5" customHeight="1">
      <c r="B9" s="153"/>
      <c r="C9" s="154"/>
      <c r="D9" s="154"/>
      <c r="E9" s="53" t="s">
        <v>38</v>
      </c>
      <c r="F9" s="4"/>
      <c r="G9" s="53" t="s">
        <v>38</v>
      </c>
      <c r="H9" s="4"/>
      <c r="I9" s="53" t="s">
        <v>38</v>
      </c>
      <c r="J9" s="4"/>
      <c r="K9" s="53" t="s">
        <v>38</v>
      </c>
    </row>
    <row r="10" spans="1:11" s="147" customFormat="1" ht="16.5" customHeight="1">
      <c r="B10" s="155"/>
      <c r="C10" s="154"/>
      <c r="D10" s="155"/>
      <c r="E10" s="3" t="s">
        <v>126</v>
      </c>
      <c r="F10" s="54"/>
      <c r="G10" s="3" t="s">
        <v>126</v>
      </c>
      <c r="H10" s="54"/>
      <c r="I10" s="3" t="s">
        <v>126</v>
      </c>
      <c r="J10" s="54"/>
      <c r="K10" s="3" t="s">
        <v>126</v>
      </c>
    </row>
    <row r="11" spans="1:11" s="147" customFormat="1" ht="16.5" customHeight="1">
      <c r="B11" s="155"/>
      <c r="C11" s="191"/>
      <c r="E11" s="1" t="s">
        <v>149</v>
      </c>
      <c r="F11" s="2"/>
      <c r="G11" s="1" t="s">
        <v>136</v>
      </c>
      <c r="H11" s="2"/>
      <c r="I11" s="1" t="s">
        <v>149</v>
      </c>
      <c r="J11" s="2"/>
      <c r="K11" s="1" t="s">
        <v>136</v>
      </c>
    </row>
    <row r="12" spans="1:11" s="147" customFormat="1" ht="16.5" customHeight="1">
      <c r="A12" s="157" t="s">
        <v>98</v>
      </c>
      <c r="B12" s="157"/>
      <c r="C12" s="90"/>
    </row>
    <row r="13" spans="1:11" s="147" customFormat="1" ht="16.5" customHeight="1">
      <c r="A13" s="158" t="s">
        <v>178</v>
      </c>
      <c r="B13" s="90"/>
      <c r="C13" s="157"/>
      <c r="E13" s="159">
        <f>'6 (6M)'!E33</f>
        <v>8348</v>
      </c>
      <c r="F13" s="160"/>
      <c r="G13" s="159">
        <v>-26814</v>
      </c>
      <c r="H13" s="160"/>
      <c r="I13" s="159">
        <f>'6 (6M)'!I33</f>
        <v>-1478</v>
      </c>
      <c r="J13" s="160"/>
      <c r="K13" s="159">
        <v>-3505</v>
      </c>
    </row>
    <row r="14" spans="1:11" s="147" customFormat="1" ht="16.5" customHeight="1">
      <c r="A14" s="158" t="s">
        <v>99</v>
      </c>
      <c r="B14" s="90"/>
      <c r="C14" s="162"/>
      <c r="E14" s="161"/>
      <c r="F14" s="161"/>
      <c r="G14" s="161"/>
      <c r="H14" s="161"/>
      <c r="I14" s="161"/>
      <c r="J14" s="161"/>
      <c r="K14" s="161"/>
    </row>
    <row r="15" spans="1:11" s="147" customFormat="1" ht="16.5" customHeight="1">
      <c r="A15" s="158"/>
      <c r="B15" s="90" t="s">
        <v>145</v>
      </c>
      <c r="C15" s="163"/>
      <c r="E15" s="162">
        <v>-3995</v>
      </c>
      <c r="F15" s="164"/>
      <c r="G15" s="162">
        <v>-1281</v>
      </c>
      <c r="H15" s="164"/>
      <c r="I15" s="159">
        <v>-2</v>
      </c>
      <c r="J15" s="213"/>
      <c r="K15" s="159">
        <v>-15</v>
      </c>
    </row>
    <row r="16" spans="1:11" s="147" customFormat="1" ht="16.5" customHeight="1">
      <c r="A16" s="158"/>
      <c r="B16" s="90" t="s">
        <v>100</v>
      </c>
      <c r="C16" s="163"/>
      <c r="E16" s="162">
        <v>38305</v>
      </c>
      <c r="F16" s="164"/>
      <c r="G16" s="162">
        <v>43145</v>
      </c>
      <c r="H16" s="164"/>
      <c r="I16" s="159">
        <v>1866</v>
      </c>
      <c r="J16" s="213"/>
      <c r="K16" s="159">
        <v>1870</v>
      </c>
    </row>
    <row r="17" spans="1:11" s="147" customFormat="1" ht="16.5" customHeight="1">
      <c r="A17" s="158"/>
      <c r="B17" s="90" t="s">
        <v>26</v>
      </c>
      <c r="C17" s="148"/>
      <c r="E17" s="162">
        <v>1341</v>
      </c>
      <c r="F17" s="164"/>
      <c r="G17" s="162">
        <v>1185</v>
      </c>
      <c r="H17" s="164"/>
      <c r="I17" s="159">
        <v>255</v>
      </c>
      <c r="J17" s="213"/>
      <c r="K17" s="159">
        <v>246</v>
      </c>
    </row>
    <row r="18" spans="1:11" s="147" customFormat="1" ht="16.5" customHeight="1">
      <c r="A18" s="158"/>
      <c r="B18" s="90" t="s">
        <v>144</v>
      </c>
      <c r="C18" s="148"/>
      <c r="E18" s="162">
        <v>-205</v>
      </c>
      <c r="F18" s="164"/>
      <c r="G18" s="162">
        <v>-141</v>
      </c>
      <c r="H18" s="164"/>
      <c r="I18" s="162">
        <v>78</v>
      </c>
      <c r="J18" s="164"/>
      <c r="K18" s="162">
        <v>-141</v>
      </c>
    </row>
    <row r="19" spans="1:11" s="147" customFormat="1" ht="16.5" customHeight="1">
      <c r="A19" s="158"/>
      <c r="B19" s="147" t="s">
        <v>142</v>
      </c>
      <c r="C19" s="157"/>
      <c r="E19" s="162">
        <v>0</v>
      </c>
      <c r="F19" s="164"/>
      <c r="G19" s="162">
        <v>15</v>
      </c>
      <c r="H19" s="164"/>
      <c r="I19" s="162">
        <v>0</v>
      </c>
      <c r="J19" s="164"/>
      <c r="K19" s="162">
        <v>15</v>
      </c>
    </row>
    <row r="20" spans="1:11" s="147" customFormat="1" ht="16.5" customHeight="1">
      <c r="A20" s="158"/>
      <c r="B20" s="90" t="s">
        <v>161</v>
      </c>
      <c r="C20" s="148"/>
      <c r="E20" s="162">
        <v>-2</v>
      </c>
      <c r="F20" s="164"/>
      <c r="G20" s="162">
        <v>-15</v>
      </c>
      <c r="H20" s="164"/>
      <c r="I20" s="162">
        <v>-2</v>
      </c>
      <c r="J20" s="164"/>
      <c r="K20" s="162">
        <v>0</v>
      </c>
    </row>
    <row r="21" spans="1:11" s="147" customFormat="1" ht="16.5" customHeight="1">
      <c r="A21" s="158"/>
      <c r="B21" s="90" t="s">
        <v>159</v>
      </c>
      <c r="C21" s="157"/>
      <c r="E21" s="162">
        <v>1</v>
      </c>
      <c r="F21" s="160"/>
      <c r="G21" s="162">
        <v>48</v>
      </c>
      <c r="H21" s="160"/>
      <c r="I21" s="162">
        <v>0</v>
      </c>
      <c r="J21" s="160"/>
      <c r="K21" s="162">
        <v>0</v>
      </c>
    </row>
    <row r="22" spans="1:11" s="147" customFormat="1" ht="16.5" customHeight="1">
      <c r="A22" s="158"/>
      <c r="B22" s="147" t="s">
        <v>160</v>
      </c>
      <c r="C22" s="157"/>
      <c r="E22" s="162">
        <v>-310</v>
      </c>
      <c r="F22" s="164"/>
      <c r="G22" s="162">
        <v>-457</v>
      </c>
      <c r="H22" s="164"/>
      <c r="I22" s="162">
        <v>0</v>
      </c>
      <c r="J22" s="164"/>
      <c r="K22" s="162">
        <v>0</v>
      </c>
    </row>
    <row r="23" spans="1:11" s="147" customFormat="1" ht="16.5" customHeight="1">
      <c r="A23" s="158"/>
      <c r="B23" s="90" t="s">
        <v>158</v>
      </c>
      <c r="C23" s="157"/>
      <c r="E23" s="162">
        <v>137</v>
      </c>
      <c r="F23" s="160"/>
      <c r="G23" s="162">
        <v>186</v>
      </c>
      <c r="H23" s="160"/>
      <c r="I23" s="162">
        <v>0</v>
      </c>
      <c r="J23" s="160"/>
      <c r="K23" s="162">
        <v>0</v>
      </c>
    </row>
    <row r="24" spans="1:11" s="147" customFormat="1" ht="16.5" customHeight="1">
      <c r="A24" s="158"/>
      <c r="B24" s="90" t="s">
        <v>157</v>
      </c>
      <c r="C24" s="157"/>
      <c r="E24" s="162">
        <v>12</v>
      </c>
      <c r="F24" s="160"/>
      <c r="G24" s="162">
        <v>0</v>
      </c>
      <c r="H24" s="160"/>
      <c r="I24" s="162">
        <v>12</v>
      </c>
      <c r="J24" s="160"/>
      <c r="K24" s="162">
        <v>0</v>
      </c>
    </row>
    <row r="25" spans="1:11" s="147" customFormat="1" ht="16.5" customHeight="1">
      <c r="A25" s="158"/>
      <c r="B25" s="90" t="s">
        <v>179</v>
      </c>
      <c r="C25" s="157"/>
      <c r="E25" s="162">
        <v>0</v>
      </c>
      <c r="F25" s="164"/>
      <c r="G25" s="162">
        <v>-147</v>
      </c>
      <c r="H25" s="164"/>
      <c r="I25" s="162">
        <v>0</v>
      </c>
      <c r="J25" s="164"/>
      <c r="K25" s="162">
        <v>0</v>
      </c>
    </row>
    <row r="26" spans="1:11" s="147" customFormat="1" ht="16.5" customHeight="1">
      <c r="A26" s="158"/>
      <c r="B26" s="90" t="s">
        <v>101</v>
      </c>
      <c r="C26" s="157"/>
      <c r="E26" s="164">
        <v>-109</v>
      </c>
      <c r="F26" s="164"/>
      <c r="G26" s="164">
        <v>-24</v>
      </c>
      <c r="H26" s="164"/>
      <c r="I26" s="164">
        <v>-17499</v>
      </c>
      <c r="J26" s="164"/>
      <c r="K26" s="164">
        <v>-14039</v>
      </c>
    </row>
    <row r="27" spans="1:11" s="147" customFormat="1" ht="16.5" customHeight="1">
      <c r="A27" s="158"/>
      <c r="B27" s="90" t="s">
        <v>71</v>
      </c>
      <c r="C27" s="157"/>
      <c r="E27" s="166">
        <v>5706</v>
      </c>
      <c r="F27" s="164"/>
      <c r="G27" s="166">
        <v>4943</v>
      </c>
      <c r="H27" s="164"/>
      <c r="I27" s="166">
        <v>336</v>
      </c>
      <c r="J27" s="164"/>
      <c r="K27" s="166">
        <v>196</v>
      </c>
    </row>
    <row r="28" spans="1:11" s="147" customFormat="1" ht="16.5" customHeight="1">
      <c r="B28" s="167"/>
      <c r="C28" s="148"/>
    </row>
    <row r="29" spans="1:11" s="147" customFormat="1" ht="16.5" customHeight="1">
      <c r="A29" s="147" t="s">
        <v>181</v>
      </c>
      <c r="B29" s="167"/>
      <c r="C29" s="148"/>
      <c r="E29" s="165">
        <f>SUM(E13:E27)</f>
        <v>49229</v>
      </c>
      <c r="F29" s="160"/>
      <c r="G29" s="165">
        <f>SUM(G13:G27)</f>
        <v>20643</v>
      </c>
      <c r="H29" s="160"/>
      <c r="I29" s="165">
        <f>SUM(I13:I27)</f>
        <v>-16434</v>
      </c>
      <c r="J29" s="161"/>
      <c r="K29" s="165">
        <f>SUM(K13:K27)</f>
        <v>-15373</v>
      </c>
    </row>
    <row r="30" spans="1:11" s="147" customFormat="1" ht="16.5" customHeight="1">
      <c r="B30" s="168"/>
      <c r="C30" s="148"/>
    </row>
    <row r="31" spans="1:11" s="147" customFormat="1" ht="16.5" customHeight="1">
      <c r="A31" s="169" t="s">
        <v>180</v>
      </c>
      <c r="B31" s="90"/>
      <c r="C31" s="148"/>
      <c r="E31" s="161"/>
      <c r="F31" s="161"/>
      <c r="G31" s="161"/>
      <c r="H31" s="161"/>
      <c r="I31" s="161"/>
      <c r="J31" s="161"/>
      <c r="K31" s="161"/>
    </row>
    <row r="32" spans="1:11" s="147" customFormat="1" ht="16.5" customHeight="1">
      <c r="A32" s="169"/>
      <c r="B32" s="137" t="s">
        <v>102</v>
      </c>
      <c r="C32" s="148"/>
      <c r="E32" s="164">
        <v>528</v>
      </c>
      <c r="F32" s="160"/>
      <c r="G32" s="164">
        <v>-7837</v>
      </c>
      <c r="H32" s="160"/>
      <c r="I32" s="164">
        <v>1428</v>
      </c>
      <c r="J32" s="160"/>
      <c r="K32" s="164">
        <v>-4645</v>
      </c>
    </row>
    <row r="33" spans="1:11" s="147" customFormat="1" ht="16.5" customHeight="1">
      <c r="A33" s="169"/>
      <c r="B33" s="137" t="s">
        <v>103</v>
      </c>
      <c r="C33" s="148"/>
      <c r="E33" s="164">
        <v>929</v>
      </c>
      <c r="F33" s="165"/>
      <c r="G33" s="164">
        <v>-2649</v>
      </c>
      <c r="H33" s="165"/>
      <c r="I33" s="164">
        <v>1424</v>
      </c>
      <c r="J33" s="165"/>
      <c r="K33" s="164">
        <v>-1577</v>
      </c>
    </row>
    <row r="34" spans="1:11" s="147" customFormat="1" ht="16.5" customHeight="1">
      <c r="A34" s="169"/>
      <c r="B34" s="137" t="s">
        <v>104</v>
      </c>
      <c r="C34" s="148"/>
      <c r="E34" s="164">
        <v>0</v>
      </c>
      <c r="F34" s="160"/>
      <c r="G34" s="164">
        <v>-406</v>
      </c>
      <c r="H34" s="160"/>
      <c r="I34" s="164">
        <v>0</v>
      </c>
      <c r="J34" s="160"/>
      <c r="K34" s="164">
        <v>-117</v>
      </c>
    </row>
    <row r="35" spans="1:11" s="147" customFormat="1" ht="16.5" customHeight="1">
      <c r="A35" s="169"/>
      <c r="B35" s="137" t="s">
        <v>105</v>
      </c>
      <c r="C35" s="148"/>
      <c r="E35" s="164">
        <v>-294</v>
      </c>
      <c r="F35" s="160"/>
      <c r="G35" s="164">
        <v>-151</v>
      </c>
      <c r="H35" s="160"/>
      <c r="I35" s="164">
        <v>84</v>
      </c>
      <c r="J35" s="160"/>
      <c r="K35" s="164">
        <v>-102</v>
      </c>
    </row>
    <row r="36" spans="1:11" s="147" customFormat="1" ht="16.5" customHeight="1">
      <c r="A36" s="169"/>
      <c r="B36" s="137" t="s">
        <v>106</v>
      </c>
      <c r="C36" s="148"/>
      <c r="E36" s="164">
        <v>-55</v>
      </c>
      <c r="F36" s="161"/>
      <c r="G36" s="164">
        <v>-111</v>
      </c>
      <c r="H36" s="161"/>
      <c r="I36" s="164">
        <v>0</v>
      </c>
      <c r="J36" s="161"/>
      <c r="K36" s="164">
        <v>0</v>
      </c>
    </row>
    <row r="37" spans="1:11" s="147" customFormat="1" ht="16.5" customHeight="1">
      <c r="A37" s="169"/>
      <c r="B37" s="137" t="s">
        <v>107</v>
      </c>
      <c r="C37" s="148"/>
      <c r="E37" s="164">
        <v>11067</v>
      </c>
      <c r="F37" s="165"/>
      <c r="G37" s="164">
        <v>-1994</v>
      </c>
      <c r="H37" s="165"/>
      <c r="I37" s="164">
        <v>-82</v>
      </c>
      <c r="J37" s="165"/>
      <c r="K37" s="164">
        <v>7402</v>
      </c>
    </row>
    <row r="38" spans="1:11" s="147" customFormat="1" ht="16.5" customHeight="1">
      <c r="A38" s="169"/>
      <c r="B38" s="137" t="s">
        <v>108</v>
      </c>
      <c r="C38" s="148"/>
      <c r="E38" s="164">
        <v>-2231</v>
      </c>
      <c r="F38" s="165"/>
      <c r="G38" s="164">
        <v>339</v>
      </c>
      <c r="H38" s="165"/>
      <c r="I38" s="164">
        <v>206</v>
      </c>
      <c r="J38" s="165"/>
      <c r="K38" s="164">
        <v>217</v>
      </c>
    </row>
    <row r="39" spans="1:11" s="147" customFormat="1" ht="16.5" customHeight="1">
      <c r="A39" s="169"/>
      <c r="B39" s="137" t="s">
        <v>162</v>
      </c>
      <c r="C39" s="148"/>
      <c r="E39" s="166">
        <v>-183</v>
      </c>
      <c r="F39" s="165"/>
      <c r="G39" s="166">
        <v>0</v>
      </c>
      <c r="H39" s="165"/>
      <c r="I39" s="166">
        <v>0</v>
      </c>
      <c r="J39" s="165"/>
      <c r="K39" s="166" t="s">
        <v>182</v>
      </c>
    </row>
    <row r="40" spans="1:11" s="147" customFormat="1" ht="16.5" customHeight="1">
      <c r="A40" s="167"/>
      <c r="B40" s="167"/>
      <c r="C40" s="148"/>
      <c r="E40" s="161"/>
      <c r="F40" s="161"/>
      <c r="G40" s="161"/>
      <c r="H40" s="161"/>
      <c r="I40" s="161"/>
      <c r="J40" s="161"/>
      <c r="K40" s="161"/>
    </row>
    <row r="41" spans="1:11" s="147" customFormat="1" ht="16.5" customHeight="1">
      <c r="A41" s="169" t="s">
        <v>98</v>
      </c>
      <c r="B41" s="90"/>
      <c r="C41" s="148"/>
      <c r="E41" s="165">
        <f>SUM(E29:E39)</f>
        <v>58990</v>
      </c>
      <c r="F41" s="165"/>
      <c r="G41" s="165">
        <f>SUM(G29:G39)</f>
        <v>7834</v>
      </c>
      <c r="H41" s="165"/>
      <c r="I41" s="165">
        <f>SUM(I29:I39)</f>
        <v>-13374</v>
      </c>
      <c r="J41" s="165"/>
      <c r="K41" s="165">
        <f>SUM(K29:K39)</f>
        <v>-14195</v>
      </c>
    </row>
    <row r="42" spans="1:11" s="147" customFormat="1" ht="16.5" customHeight="1">
      <c r="A42" s="90"/>
      <c r="B42" s="158" t="s">
        <v>109</v>
      </c>
      <c r="C42" s="148"/>
      <c r="E42" s="170">
        <v>109</v>
      </c>
      <c r="F42" s="165"/>
      <c r="G42" s="170">
        <v>24</v>
      </c>
      <c r="H42" s="165"/>
      <c r="I42" s="170">
        <v>12</v>
      </c>
      <c r="J42" s="165"/>
      <c r="K42" s="170">
        <v>8</v>
      </c>
    </row>
    <row r="43" spans="1:11" s="147" customFormat="1" ht="16.5" customHeight="1">
      <c r="A43" s="90"/>
      <c r="B43" s="158" t="s">
        <v>110</v>
      </c>
      <c r="C43" s="148"/>
      <c r="E43" s="170">
        <v>-5732</v>
      </c>
      <c r="F43" s="165"/>
      <c r="G43" s="170">
        <v>-4975</v>
      </c>
      <c r="H43" s="165"/>
      <c r="I43" s="170">
        <v>-336</v>
      </c>
      <c r="J43" s="165"/>
      <c r="K43" s="170">
        <v>-196</v>
      </c>
    </row>
    <row r="44" spans="1:11" s="147" customFormat="1" ht="16.5" customHeight="1">
      <c r="A44" s="90"/>
      <c r="B44" s="158" t="s">
        <v>111</v>
      </c>
      <c r="C44" s="148"/>
      <c r="E44" s="170">
        <v>2822</v>
      </c>
      <c r="F44" s="165"/>
      <c r="G44" s="170">
        <v>2003</v>
      </c>
      <c r="H44" s="165"/>
      <c r="I44" s="170">
        <v>0</v>
      </c>
      <c r="J44" s="165"/>
      <c r="K44" s="170">
        <v>2003</v>
      </c>
    </row>
    <row r="45" spans="1:11" s="147" customFormat="1" ht="16.5" customHeight="1">
      <c r="A45" s="90"/>
      <c r="B45" s="158" t="s">
        <v>112</v>
      </c>
      <c r="C45" s="148"/>
      <c r="E45" s="171">
        <v>-7430</v>
      </c>
      <c r="F45" s="165"/>
      <c r="G45" s="171">
        <v>-6072</v>
      </c>
      <c r="H45" s="165"/>
      <c r="I45" s="171">
        <v>-778</v>
      </c>
      <c r="J45" s="165"/>
      <c r="K45" s="171">
        <v>-608</v>
      </c>
    </row>
    <row r="46" spans="1:11" s="147" customFormat="1" ht="16.5" customHeight="1">
      <c r="A46" s="167"/>
      <c r="B46" s="167"/>
      <c r="C46" s="148"/>
      <c r="E46" s="161"/>
      <c r="F46" s="161"/>
      <c r="G46" s="161"/>
      <c r="H46" s="161"/>
      <c r="I46" s="161"/>
      <c r="J46" s="161"/>
      <c r="K46" s="161"/>
    </row>
    <row r="47" spans="1:11" s="147" customFormat="1" ht="16.5" customHeight="1">
      <c r="A47" s="90" t="s">
        <v>185</v>
      </c>
      <c r="B47" s="167"/>
      <c r="C47" s="148"/>
      <c r="E47" s="172">
        <f>SUM(E41:E45)</f>
        <v>48759</v>
      </c>
      <c r="F47" s="173"/>
      <c r="G47" s="172">
        <f>SUM(G41:G45)</f>
        <v>-1186</v>
      </c>
      <c r="H47" s="173"/>
      <c r="I47" s="172">
        <f>SUM(I41:I45)</f>
        <v>-14476</v>
      </c>
      <c r="J47" s="173"/>
      <c r="K47" s="172">
        <f>SUM(K41:K45)</f>
        <v>-12988</v>
      </c>
    </row>
    <row r="48" spans="1:11" s="147" customFormat="1" ht="16.5" customHeight="1">
      <c r="A48" s="90"/>
      <c r="B48" s="167"/>
      <c r="C48" s="148"/>
      <c r="E48" s="173"/>
      <c r="F48" s="173"/>
      <c r="G48" s="173"/>
      <c r="H48" s="173"/>
      <c r="I48" s="173"/>
      <c r="J48" s="173"/>
      <c r="K48" s="173"/>
    </row>
    <row r="49" spans="1:11" s="147" customFormat="1" ht="16.5" customHeight="1">
      <c r="A49" s="90"/>
      <c r="B49" s="167"/>
      <c r="C49" s="148"/>
      <c r="E49" s="173"/>
      <c r="F49" s="173"/>
      <c r="G49" s="173"/>
      <c r="H49" s="173"/>
      <c r="I49" s="173"/>
      <c r="J49" s="173"/>
      <c r="K49" s="173"/>
    </row>
    <row r="50" spans="1:11" s="147" customFormat="1" ht="5.25" customHeight="1">
      <c r="A50" s="90"/>
      <c r="B50" s="167"/>
      <c r="C50" s="148"/>
      <c r="E50" s="173"/>
      <c r="F50" s="173"/>
      <c r="G50" s="173"/>
      <c r="H50" s="173"/>
      <c r="I50" s="173"/>
      <c r="J50" s="173"/>
      <c r="K50" s="173"/>
    </row>
    <row r="51" spans="1:11" s="147" customFormat="1" ht="22.2" customHeight="1">
      <c r="A51" s="174" t="str">
        <f>'8'!A33</f>
        <v>The accompanying notes are an integral part of these consolidated and separate financial statements.</v>
      </c>
      <c r="B51" s="150"/>
      <c r="C51" s="150"/>
      <c r="D51" s="150"/>
      <c r="E51" s="150"/>
      <c r="F51" s="150"/>
      <c r="G51" s="150"/>
      <c r="H51" s="150"/>
      <c r="I51" s="150"/>
      <c r="J51" s="150"/>
      <c r="K51" s="150"/>
    </row>
    <row r="52" spans="1:11" s="147" customFormat="1" ht="16.5" customHeight="1">
      <c r="A52" s="146" t="s">
        <v>0</v>
      </c>
      <c r="C52" s="148"/>
    </row>
    <row r="53" spans="1:11" s="147" customFormat="1" ht="16.5" customHeight="1">
      <c r="A53" s="146" t="s">
        <v>113</v>
      </c>
      <c r="C53" s="148"/>
    </row>
    <row r="54" spans="1:11" s="147" customFormat="1" ht="16.5" customHeight="1">
      <c r="A54" s="149" t="str">
        <f>+A3</f>
        <v>For the six-month period ended 30 June 2023</v>
      </c>
      <c r="B54" s="150"/>
      <c r="C54" s="151"/>
      <c r="D54" s="150"/>
      <c r="E54" s="150"/>
      <c r="F54" s="150"/>
      <c r="G54" s="150"/>
      <c r="H54" s="150"/>
      <c r="I54" s="150"/>
      <c r="J54" s="150"/>
      <c r="K54" s="150"/>
    </row>
    <row r="55" spans="1:11" s="147" customFormat="1" ht="16.5" customHeight="1">
      <c r="A55" s="152"/>
      <c r="C55" s="148"/>
    </row>
    <row r="56" spans="1:11" s="147" customFormat="1" ht="16.5" customHeight="1">
      <c r="A56" s="152"/>
      <c r="C56" s="148"/>
    </row>
    <row r="57" spans="1:11" s="147" customFormat="1" ht="16.5" customHeight="1">
      <c r="C57" s="148"/>
      <c r="E57" s="274" t="s">
        <v>2</v>
      </c>
      <c r="F57" s="274"/>
      <c r="G57" s="274"/>
      <c r="H57" s="274"/>
      <c r="I57" s="274"/>
      <c r="J57" s="274"/>
      <c r="K57" s="274"/>
    </row>
    <row r="58" spans="1:11" s="147" customFormat="1" ht="16.5" customHeight="1">
      <c r="B58" s="153"/>
      <c r="C58" s="154"/>
      <c r="D58" s="154"/>
      <c r="E58" s="267" t="s">
        <v>3</v>
      </c>
      <c r="F58" s="267"/>
      <c r="G58" s="267"/>
      <c r="H58" s="52"/>
      <c r="I58" s="268" t="s">
        <v>47</v>
      </c>
      <c r="J58" s="268"/>
      <c r="K58" s="268"/>
    </row>
    <row r="59" spans="1:11" s="147" customFormat="1" ht="16.5" customHeight="1">
      <c r="B59" s="153"/>
      <c r="C59" s="154"/>
      <c r="D59" s="154"/>
      <c r="E59" s="269" t="s">
        <v>48</v>
      </c>
      <c r="F59" s="269"/>
      <c r="G59" s="269"/>
      <c r="H59" s="4"/>
      <c r="I59" s="269" t="s">
        <v>48</v>
      </c>
      <c r="J59" s="269"/>
      <c r="K59" s="269"/>
    </row>
    <row r="60" spans="1:11" s="147" customFormat="1" ht="16.5" customHeight="1">
      <c r="B60" s="153"/>
      <c r="C60" s="154"/>
      <c r="D60" s="154"/>
      <c r="E60" s="53" t="s">
        <v>38</v>
      </c>
      <c r="F60" s="4"/>
      <c r="G60" s="53" t="s">
        <v>38</v>
      </c>
      <c r="H60" s="4"/>
      <c r="I60" s="53" t="s">
        <v>38</v>
      </c>
      <c r="J60" s="4"/>
      <c r="K60" s="53" t="s">
        <v>38</v>
      </c>
    </row>
    <row r="61" spans="1:11" s="147" customFormat="1" ht="16.5" customHeight="1">
      <c r="B61" s="155"/>
      <c r="C61" s="154"/>
      <c r="D61" s="155"/>
      <c r="E61" s="3" t="s">
        <v>126</v>
      </c>
      <c r="F61" s="54"/>
      <c r="G61" s="3" t="s">
        <v>126</v>
      </c>
      <c r="H61" s="54"/>
      <c r="I61" s="3" t="s">
        <v>126</v>
      </c>
      <c r="J61" s="54"/>
      <c r="K61" s="3" t="s">
        <v>126</v>
      </c>
    </row>
    <row r="62" spans="1:11" s="147" customFormat="1" ht="16.5" customHeight="1">
      <c r="B62" s="155"/>
      <c r="C62" s="156" t="s">
        <v>5</v>
      </c>
      <c r="E62" s="1" t="s">
        <v>149</v>
      </c>
      <c r="F62" s="2"/>
      <c r="G62" s="1" t="s">
        <v>136</v>
      </c>
      <c r="H62" s="2"/>
      <c r="I62" s="1" t="s">
        <v>149</v>
      </c>
      <c r="J62" s="2"/>
      <c r="K62" s="1" t="s">
        <v>136</v>
      </c>
    </row>
    <row r="63" spans="1:11" s="147" customFormat="1" ht="16.5" customHeight="1">
      <c r="A63" s="175" t="s">
        <v>114</v>
      </c>
      <c r="B63" s="176"/>
      <c r="C63" s="148"/>
      <c r="E63" s="161"/>
      <c r="F63" s="161"/>
      <c r="G63" s="161"/>
      <c r="H63" s="161"/>
      <c r="I63" s="161"/>
      <c r="J63" s="161"/>
      <c r="K63" s="161"/>
    </row>
    <row r="64" spans="1:11" s="147" customFormat="1" ht="16.5" customHeight="1">
      <c r="A64" s="158" t="s">
        <v>115</v>
      </c>
      <c r="C64" s="148">
        <v>16.3</v>
      </c>
      <c r="E64" s="177">
        <v>0</v>
      </c>
      <c r="F64" s="177"/>
      <c r="G64" s="177">
        <v>0</v>
      </c>
      <c r="H64" s="177"/>
      <c r="I64" s="177">
        <v>-23500</v>
      </c>
      <c r="J64" s="177"/>
      <c r="K64" s="177">
        <v>-25000</v>
      </c>
    </row>
    <row r="65" spans="1:12" s="147" customFormat="1" ht="16.5" customHeight="1">
      <c r="A65" s="158" t="s">
        <v>116</v>
      </c>
      <c r="C65" s="148">
        <v>16.3</v>
      </c>
      <c r="E65" s="177">
        <v>0</v>
      </c>
      <c r="F65" s="177"/>
      <c r="G65" s="177">
        <v>0</v>
      </c>
      <c r="H65" s="177"/>
      <c r="I65" s="177">
        <v>30500</v>
      </c>
      <c r="J65" s="177"/>
      <c r="K65" s="177">
        <v>6000</v>
      </c>
    </row>
    <row r="66" spans="1:12" s="147" customFormat="1" ht="16.5" customHeight="1">
      <c r="A66" s="158" t="s">
        <v>117</v>
      </c>
      <c r="C66" s="148"/>
      <c r="E66" s="177">
        <v>-1873</v>
      </c>
      <c r="F66" s="177"/>
      <c r="G66" s="177">
        <v>-11824</v>
      </c>
      <c r="H66" s="177"/>
      <c r="I66" s="177">
        <v>-107</v>
      </c>
      <c r="J66" s="177"/>
      <c r="K66" s="177">
        <v>-175</v>
      </c>
    </row>
    <row r="67" spans="1:12" s="147" customFormat="1" ht="16.5" customHeight="1">
      <c r="A67" s="158" t="s">
        <v>118</v>
      </c>
      <c r="C67" s="148"/>
      <c r="E67" s="177">
        <v>-21920</v>
      </c>
      <c r="F67" s="177"/>
      <c r="G67" s="177">
        <v>-16160</v>
      </c>
      <c r="H67" s="177"/>
      <c r="I67" s="177">
        <v>0</v>
      </c>
      <c r="J67" s="177"/>
      <c r="K67" s="177">
        <v>0</v>
      </c>
    </row>
    <row r="68" spans="1:12" s="147" customFormat="1" ht="16.5" customHeight="1">
      <c r="A68" s="158" t="s">
        <v>130</v>
      </c>
      <c r="C68" s="148"/>
      <c r="E68" s="177">
        <v>0</v>
      </c>
      <c r="F68" s="177"/>
      <c r="G68" s="177">
        <v>-1551</v>
      </c>
      <c r="H68" s="177"/>
      <c r="I68" s="177">
        <v>0</v>
      </c>
      <c r="J68" s="177"/>
      <c r="K68" s="177">
        <v>-260</v>
      </c>
    </row>
    <row r="69" spans="1:12" s="147" customFormat="1" ht="16.5" customHeight="1">
      <c r="A69" s="158" t="s">
        <v>119</v>
      </c>
      <c r="C69" s="148"/>
      <c r="E69" s="177">
        <v>4</v>
      </c>
      <c r="F69" s="177"/>
      <c r="G69" s="177">
        <v>15</v>
      </c>
      <c r="H69" s="177"/>
      <c r="I69" s="177">
        <v>4</v>
      </c>
      <c r="J69" s="177"/>
      <c r="K69" s="177">
        <v>0</v>
      </c>
    </row>
    <row r="70" spans="1:12" s="147" customFormat="1" ht="16.5" customHeight="1">
      <c r="A70" s="158" t="s">
        <v>120</v>
      </c>
      <c r="C70" s="148"/>
      <c r="E70" s="177">
        <v>379</v>
      </c>
      <c r="F70" s="177"/>
      <c r="G70" s="177">
        <v>2071</v>
      </c>
      <c r="H70" s="177"/>
      <c r="I70" s="177">
        <v>0</v>
      </c>
      <c r="J70" s="177"/>
      <c r="K70" s="177">
        <v>0</v>
      </c>
    </row>
    <row r="71" spans="1:12" s="147" customFormat="1" ht="16.5" customHeight="1">
      <c r="A71" s="158" t="s">
        <v>121</v>
      </c>
      <c r="C71" s="148"/>
      <c r="E71" s="178">
        <v>0</v>
      </c>
      <c r="F71" s="177"/>
      <c r="G71" s="178">
        <v>0</v>
      </c>
      <c r="H71" s="177"/>
      <c r="I71" s="178">
        <v>17487</v>
      </c>
      <c r="J71" s="177"/>
      <c r="K71" s="178">
        <v>14031</v>
      </c>
    </row>
    <row r="72" spans="1:12" s="147" customFormat="1" ht="16.5" customHeight="1">
      <c r="A72" s="167"/>
      <c r="B72" s="167"/>
      <c r="C72" s="148"/>
      <c r="E72" s="161"/>
      <c r="F72" s="161"/>
      <c r="G72" s="161"/>
      <c r="H72" s="161"/>
      <c r="I72" s="161"/>
      <c r="J72" s="161"/>
      <c r="K72" s="161"/>
    </row>
    <row r="73" spans="1:12" s="147" customFormat="1" ht="16.5" customHeight="1">
      <c r="A73" s="158" t="s">
        <v>134</v>
      </c>
      <c r="B73" s="179"/>
      <c r="C73" s="148"/>
      <c r="E73" s="172">
        <f>SUM(E64:E72)</f>
        <v>-23410</v>
      </c>
      <c r="F73" s="165"/>
      <c r="G73" s="172">
        <f>SUM(G64:G72)</f>
        <v>-27449</v>
      </c>
      <c r="H73" s="165"/>
      <c r="I73" s="172">
        <f>SUM(I64:I72)</f>
        <v>24384</v>
      </c>
      <c r="J73" s="173"/>
      <c r="K73" s="172">
        <f>SUM(K64:K72)</f>
        <v>-5404</v>
      </c>
    </row>
    <row r="74" spans="1:12" s="147" customFormat="1" ht="16.5" customHeight="1">
      <c r="A74" s="167"/>
      <c r="B74" s="167"/>
      <c r="C74" s="148"/>
      <c r="E74" s="161"/>
      <c r="F74" s="161"/>
      <c r="G74" s="161"/>
      <c r="H74" s="161"/>
      <c r="I74" s="161"/>
      <c r="J74" s="161"/>
      <c r="K74" s="161"/>
    </row>
    <row r="75" spans="1:12" s="147" customFormat="1" ht="16.5" customHeight="1">
      <c r="A75" s="180" t="s">
        <v>122</v>
      </c>
      <c r="B75" s="181"/>
      <c r="C75" s="148"/>
    </row>
    <row r="76" spans="1:12" s="147" customFormat="1" ht="16.5" customHeight="1">
      <c r="A76" s="90" t="s">
        <v>128</v>
      </c>
      <c r="B76" s="181"/>
      <c r="C76" s="148"/>
      <c r="E76" s="214">
        <v>0</v>
      </c>
      <c r="G76" s="214">
        <v>6500</v>
      </c>
      <c r="I76" s="214">
        <v>0</v>
      </c>
      <c r="J76" s="215"/>
      <c r="K76" s="214">
        <v>6500</v>
      </c>
    </row>
    <row r="77" spans="1:12" s="147" customFormat="1" ht="16.5" customHeight="1">
      <c r="A77" s="158" t="s">
        <v>164</v>
      </c>
      <c r="C77" s="148"/>
      <c r="E77" s="177">
        <v>-28000</v>
      </c>
      <c r="F77" s="177"/>
      <c r="G77" s="177">
        <v>0</v>
      </c>
      <c r="H77" s="177"/>
      <c r="I77" s="215">
        <v>-28000</v>
      </c>
      <c r="J77" s="215"/>
      <c r="K77" s="215">
        <v>0</v>
      </c>
      <c r="L77" s="177"/>
    </row>
    <row r="78" spans="1:12" s="147" customFormat="1" ht="16.5" customHeight="1">
      <c r="A78" s="158" t="s">
        <v>165</v>
      </c>
      <c r="C78" s="148"/>
      <c r="E78" s="177">
        <v>19000</v>
      </c>
      <c r="F78" s="177"/>
      <c r="G78" s="177">
        <v>0</v>
      </c>
      <c r="H78" s="177"/>
      <c r="I78" s="177">
        <v>19000</v>
      </c>
      <c r="J78" s="177"/>
      <c r="K78" s="177">
        <v>0</v>
      </c>
    </row>
    <row r="79" spans="1:12" s="147" customFormat="1" ht="16.5" customHeight="1">
      <c r="A79" s="158" t="s">
        <v>166</v>
      </c>
      <c r="C79" s="148">
        <v>13</v>
      </c>
      <c r="E79" s="177">
        <v>-19649</v>
      </c>
      <c r="F79" s="177"/>
      <c r="G79" s="177">
        <v>-17816</v>
      </c>
      <c r="H79" s="177"/>
      <c r="I79" s="215">
        <v>0</v>
      </c>
      <c r="J79" s="216"/>
      <c r="K79" s="215">
        <v>0</v>
      </c>
    </row>
    <row r="80" spans="1:12" s="147" customFormat="1" ht="16.5" customHeight="1">
      <c r="A80" s="90" t="s">
        <v>163</v>
      </c>
      <c r="C80" s="148"/>
      <c r="E80" s="215">
        <v>-244</v>
      </c>
      <c r="F80" s="160"/>
      <c r="G80" s="215">
        <v>-227</v>
      </c>
      <c r="H80" s="160"/>
      <c r="I80" s="215">
        <v>0</v>
      </c>
      <c r="J80" s="215"/>
      <c r="K80" s="215">
        <v>0</v>
      </c>
      <c r="L80" s="160"/>
    </row>
    <row r="81" spans="1:12" s="147" customFormat="1" ht="16.5" customHeight="1">
      <c r="A81" s="158" t="s">
        <v>129</v>
      </c>
      <c r="C81" s="148"/>
      <c r="E81" s="217">
        <v>-1494</v>
      </c>
      <c r="F81" s="160"/>
      <c r="G81" s="217">
        <v>-1423</v>
      </c>
      <c r="H81" s="160"/>
      <c r="I81" s="217">
        <v>-177</v>
      </c>
      <c r="J81" s="215"/>
      <c r="K81" s="217">
        <v>-169</v>
      </c>
      <c r="L81" s="160"/>
    </row>
    <row r="82" spans="1:12" s="147" customFormat="1" ht="16.5" customHeight="1">
      <c r="A82" s="167"/>
      <c r="B82" s="167"/>
      <c r="C82" s="148"/>
      <c r="E82" s="161"/>
      <c r="F82" s="161"/>
      <c r="G82" s="161"/>
      <c r="H82" s="161"/>
      <c r="I82" s="161"/>
      <c r="J82" s="161"/>
      <c r="K82" s="161"/>
    </row>
    <row r="83" spans="1:12" s="147" customFormat="1" ht="16.5" customHeight="1">
      <c r="A83" s="90" t="s">
        <v>133</v>
      </c>
      <c r="B83" s="167"/>
      <c r="C83" s="148"/>
      <c r="E83" s="172">
        <f>SUM(E76:E81)</f>
        <v>-30387</v>
      </c>
      <c r="F83" s="173"/>
      <c r="G83" s="172">
        <f>SUM(G76:G81)</f>
        <v>-12966</v>
      </c>
      <c r="H83" s="173"/>
      <c r="I83" s="172">
        <f>SUM(I76:I81)</f>
        <v>-9177</v>
      </c>
      <c r="J83" s="173"/>
      <c r="K83" s="172">
        <f>SUM(K76:K81)</f>
        <v>6331</v>
      </c>
    </row>
    <row r="84" spans="1:12" s="147" customFormat="1" ht="16.5" customHeight="1">
      <c r="A84" s="167"/>
      <c r="B84" s="167"/>
      <c r="C84" s="148"/>
      <c r="E84" s="161"/>
      <c r="F84" s="161"/>
      <c r="G84" s="161"/>
      <c r="H84" s="161"/>
      <c r="I84" s="161"/>
      <c r="J84" s="161"/>
      <c r="K84" s="161"/>
    </row>
    <row r="85" spans="1:12" s="147" customFormat="1" ht="16.5" customHeight="1">
      <c r="A85" s="180" t="s">
        <v>146</v>
      </c>
      <c r="B85" s="182"/>
      <c r="C85" s="148"/>
      <c r="E85" s="165">
        <f>SUM(E83,E73,E47)</f>
        <v>-5038</v>
      </c>
      <c r="F85" s="173"/>
      <c r="G85" s="165">
        <f>SUM(G83,G73,G47)</f>
        <v>-41601</v>
      </c>
      <c r="H85" s="173"/>
      <c r="I85" s="165">
        <f>SUM(I83,I73,I47)</f>
        <v>731</v>
      </c>
      <c r="J85" s="165"/>
      <c r="K85" s="165">
        <f>SUM(K83,K73,K47)</f>
        <v>-12061</v>
      </c>
    </row>
    <row r="86" spans="1:12" s="147" customFormat="1" ht="16.5" customHeight="1">
      <c r="A86" s="90" t="s">
        <v>123</v>
      </c>
      <c r="B86" s="182"/>
      <c r="C86" s="148"/>
      <c r="E86" s="172">
        <f>'2-4 '!G17</f>
        <v>30599</v>
      </c>
      <c r="F86" s="173"/>
      <c r="G86" s="172">
        <v>68087</v>
      </c>
      <c r="H86" s="173"/>
      <c r="I86" s="172">
        <f>'2-4 '!K17</f>
        <v>5822</v>
      </c>
      <c r="J86" s="216"/>
      <c r="K86" s="172">
        <v>17589</v>
      </c>
    </row>
    <row r="87" spans="1:12" s="147" customFormat="1" ht="16.5" customHeight="1">
      <c r="A87" s="167"/>
      <c r="B87" s="167"/>
      <c r="C87" s="148"/>
      <c r="E87" s="161"/>
      <c r="F87" s="161"/>
      <c r="G87" s="161"/>
      <c r="H87" s="161"/>
      <c r="I87" s="161"/>
      <c r="J87" s="161"/>
      <c r="K87" s="161"/>
    </row>
    <row r="88" spans="1:12" s="147" customFormat="1" ht="16.5" customHeight="1" thickBot="1">
      <c r="A88" s="180" t="s">
        <v>124</v>
      </c>
      <c r="B88" s="182"/>
      <c r="C88" s="148"/>
      <c r="E88" s="183">
        <f>SUM(E85:E86)</f>
        <v>25561</v>
      </c>
      <c r="F88" s="173"/>
      <c r="G88" s="183">
        <f>SUM(G85:G86)</f>
        <v>26486</v>
      </c>
      <c r="H88" s="173"/>
      <c r="I88" s="183">
        <f>SUM(I85:I86)</f>
        <v>6553</v>
      </c>
      <c r="J88" s="173"/>
      <c r="K88" s="183">
        <f>SUM(K85:K86)</f>
        <v>5528</v>
      </c>
    </row>
    <row r="89" spans="1:12" s="147" customFormat="1" ht="16.5" customHeight="1" thickTop="1">
      <c r="A89" s="180"/>
      <c r="B89" s="182"/>
      <c r="C89" s="148"/>
      <c r="E89" s="173"/>
      <c r="F89" s="173"/>
      <c r="G89" s="173"/>
      <c r="H89" s="173"/>
      <c r="I89" s="173"/>
      <c r="J89" s="173"/>
      <c r="K89" s="173"/>
    </row>
    <row r="90" spans="1:12" s="147" customFormat="1" ht="16.5" customHeight="1">
      <c r="A90" s="184"/>
      <c r="B90" s="182"/>
      <c r="C90" s="148"/>
      <c r="E90" s="173"/>
      <c r="F90" s="173"/>
      <c r="G90" s="173"/>
      <c r="H90" s="173"/>
      <c r="I90" s="173"/>
      <c r="J90" s="173"/>
      <c r="K90" s="173"/>
    </row>
    <row r="91" spans="1:12" s="147" customFormat="1" ht="16.5" customHeight="1">
      <c r="A91" s="180" t="s">
        <v>125</v>
      </c>
      <c r="B91" s="185"/>
      <c r="C91" s="148"/>
      <c r="E91" s="160"/>
      <c r="F91" s="161"/>
      <c r="G91" s="161"/>
      <c r="H91" s="161"/>
      <c r="I91" s="161"/>
      <c r="J91" s="161"/>
      <c r="K91" s="161"/>
    </row>
    <row r="92" spans="1:12" s="147" customFormat="1" ht="16.5" customHeight="1">
      <c r="B92" s="167"/>
      <c r="C92" s="148"/>
      <c r="E92" s="160"/>
      <c r="F92" s="161"/>
      <c r="G92" s="161"/>
      <c r="H92" s="161"/>
      <c r="I92" s="161"/>
      <c r="J92" s="161"/>
      <c r="K92" s="161"/>
    </row>
    <row r="93" spans="1:12" s="147" customFormat="1" ht="16.5" customHeight="1">
      <c r="A93" s="90" t="s">
        <v>167</v>
      </c>
      <c r="C93" s="148"/>
      <c r="E93" s="160">
        <v>1042</v>
      </c>
      <c r="F93" s="173"/>
      <c r="G93" s="160">
        <v>217</v>
      </c>
      <c r="H93" s="173"/>
      <c r="I93" s="160">
        <v>78</v>
      </c>
      <c r="J93" s="160"/>
      <c r="K93" s="160">
        <v>106</v>
      </c>
    </row>
    <row r="94" spans="1:12" s="147" customFormat="1" ht="16.5" customHeight="1">
      <c r="A94" s="90" t="s">
        <v>168</v>
      </c>
      <c r="C94" s="148"/>
      <c r="E94" s="160">
        <v>21123</v>
      </c>
      <c r="F94" s="173"/>
      <c r="G94" s="160">
        <v>876</v>
      </c>
      <c r="H94" s="173"/>
      <c r="I94" s="160">
        <v>0</v>
      </c>
      <c r="J94" s="187"/>
      <c r="K94" s="160">
        <v>0</v>
      </c>
    </row>
    <row r="95" spans="1:12" s="147" customFormat="1" ht="16.5" customHeight="1">
      <c r="A95" s="147" t="s">
        <v>169</v>
      </c>
      <c r="C95" s="148"/>
      <c r="E95" s="160">
        <v>0</v>
      </c>
      <c r="F95" s="173"/>
      <c r="G95" s="160">
        <v>8002</v>
      </c>
      <c r="H95" s="173"/>
      <c r="I95" s="160">
        <v>0</v>
      </c>
      <c r="J95" s="160"/>
      <c r="K95" s="160">
        <v>0</v>
      </c>
    </row>
    <row r="96" spans="1:12" s="147" customFormat="1" ht="16.5" customHeight="1">
      <c r="B96" s="186"/>
      <c r="C96" s="187"/>
      <c r="D96" s="185"/>
    </row>
    <row r="97" spans="1:11" s="147" customFormat="1" ht="16.5" customHeight="1">
      <c r="B97" s="186"/>
      <c r="C97" s="187"/>
      <c r="D97" s="185"/>
    </row>
    <row r="98" spans="1:11" s="147" customFormat="1" ht="16.5" customHeight="1">
      <c r="B98" s="186"/>
      <c r="C98" s="187"/>
      <c r="D98" s="185"/>
    </row>
    <row r="99" spans="1:11" s="147" customFormat="1" ht="16.5" customHeight="1">
      <c r="B99" s="186"/>
      <c r="C99" s="187"/>
      <c r="D99" s="185"/>
    </row>
    <row r="100" spans="1:11" s="147" customFormat="1" ht="9.75" customHeight="1">
      <c r="B100" s="186"/>
      <c r="C100" s="187"/>
      <c r="D100" s="185"/>
    </row>
    <row r="101" spans="1:11" s="147" customFormat="1" ht="10.5" customHeight="1">
      <c r="B101" s="186"/>
      <c r="C101" s="187"/>
      <c r="D101" s="185"/>
    </row>
    <row r="102" spans="1:11" s="147" customFormat="1" ht="22.2" customHeight="1">
      <c r="A102" s="150" t="str">
        <f>'8'!A33</f>
        <v>The accompanying notes are an integral part of these consolidated and separate financial statements.</v>
      </c>
      <c r="B102" s="150"/>
      <c r="C102" s="150"/>
      <c r="D102" s="150"/>
      <c r="E102" s="150"/>
      <c r="F102" s="150"/>
      <c r="G102" s="150"/>
      <c r="H102" s="150"/>
      <c r="I102" s="150"/>
      <c r="J102" s="150"/>
      <c r="K102" s="150"/>
    </row>
    <row r="103" spans="1:11" s="147" customFormat="1" ht="16.5" customHeight="1">
      <c r="C103" s="148"/>
      <c r="K103" s="188"/>
    </row>
  </sheetData>
  <mergeCells count="10">
    <mergeCell ref="E58:G58"/>
    <mergeCell ref="I58:K58"/>
    <mergeCell ref="E59:G59"/>
    <mergeCell ref="I59:K59"/>
    <mergeCell ref="E6:K6"/>
    <mergeCell ref="E7:G7"/>
    <mergeCell ref="I7:K7"/>
    <mergeCell ref="E8:G8"/>
    <mergeCell ref="I8:K8"/>
    <mergeCell ref="E57:K57"/>
  </mergeCells>
  <pageMargins left="0.8" right="0.5" top="0.5" bottom="0.6" header="0.49" footer="0.4"/>
  <pageSetup paperSize="9" scale="95" firstPageNumber="9" orientation="portrait" useFirstPageNumber="1" horizontalDpi="1200" verticalDpi="1200" r:id="rId1"/>
  <headerFooter>
    <oddFooter>&amp;R&amp;"Arial,Regular"&amp;9&amp;P</oddFooter>
  </headerFooter>
  <rowBreaks count="1" manualBreakCount="1">
    <brk id="51" max="10" man="1"/>
  </rowBreaks>
  <ignoredErrors>
    <ignoredError sqref="E62:K62 E11:K11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FE00B50C8996C4C8E6EE1BBA82D607B" ma:contentTypeVersion="11" ma:contentTypeDescription="Create a new document." ma:contentTypeScope="" ma:versionID="8c9e88e3c1730f23c23fe76af91457b7">
  <xsd:schema xmlns:xsd="http://www.w3.org/2001/XMLSchema" xmlns:xs="http://www.w3.org/2001/XMLSchema" xmlns:p="http://schemas.microsoft.com/office/2006/metadata/properties" xmlns:ns2="0ff20dbd-b3ee-4af0-804e-2f1221526e28" xmlns:ns3="6dc3ba19-4881-4631-a403-3d63ccee1ba1" targetNamespace="http://schemas.microsoft.com/office/2006/metadata/properties" ma:root="true" ma:fieldsID="24e5b2bb0619336d215114038df40af5" ns2:_="" ns3:_="">
    <xsd:import namespace="0ff20dbd-b3ee-4af0-804e-2f1221526e28"/>
    <xsd:import namespace="6dc3ba19-4881-4631-a403-3d63ccee1ba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ff20dbd-b3ee-4af0-804e-2f1221526e2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188dcb0a-2706-487d-81cb-3d991d125c2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dc3ba19-4881-4631-a403-3d63ccee1ba1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29f580b3-b0e9-44f9-9fce-12ea7813bfb9}" ma:internalName="TaxCatchAll" ma:showField="CatchAllData" ma:web="6dc3ba19-4881-4631-a403-3d63ccee1ba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A822286-0705-45C8-8B01-E7BC8B6A2193}"/>
</file>

<file path=customXml/itemProps2.xml><?xml version="1.0" encoding="utf-8"?>
<ds:datastoreItem xmlns:ds="http://schemas.openxmlformats.org/officeDocument/2006/customXml" ds:itemID="{C5B1F314-BA3D-44D2-A148-7675457EEA4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</vt:i4>
      </vt:variant>
    </vt:vector>
  </HeadingPairs>
  <TitlesOfParts>
    <vt:vector size="7" baseType="lpstr">
      <vt:lpstr>2-4 </vt:lpstr>
      <vt:lpstr>5 (3M)</vt:lpstr>
      <vt:lpstr>6 (6M)</vt:lpstr>
      <vt:lpstr>7</vt:lpstr>
      <vt:lpstr>8</vt:lpstr>
      <vt:lpstr>9-10</vt:lpstr>
      <vt:lpstr>'8'!Print_Area</vt:lpstr>
    </vt:vector>
  </TitlesOfParts>
  <Company>PricewaterhouseCoopers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smsinstall</dc:creator>
  <cp:lastModifiedBy>Setawith Yospanya</cp:lastModifiedBy>
  <cp:lastPrinted>2023-08-09T07:39:46Z</cp:lastPrinted>
  <dcterms:created xsi:type="dcterms:W3CDTF">2014-05-08T07:14:49Z</dcterms:created>
  <dcterms:modified xsi:type="dcterms:W3CDTF">2023-08-09T07:52:02Z</dcterms:modified>
</cp:coreProperties>
</file>